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0" activeTab="0"/>
  </bookViews>
  <sheets>
    <sheet name="TDSheet" sheetId="1" r:id="rId1"/>
  </sheets>
  <definedNames>
    <definedName name="_xlnm.Print_Area" localSheetId="0">'TDSheet'!$A$1:$AB$130</definedName>
  </definedNames>
  <calcPr fullCalcOnLoad="1"/>
</workbook>
</file>

<file path=xl/sharedStrings.xml><?xml version="1.0" encoding="utf-8"?>
<sst xmlns="http://schemas.openxmlformats.org/spreadsheetml/2006/main" count="310" uniqueCount="128">
  <si>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</si>
  <si>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</si>
  <si>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</si>
  <si>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</si>
  <si>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</si>
  <si>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</si>
  <si>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</si>
  <si>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</si>
  <si>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</si>
  <si>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</si>
  <si>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</si>
  <si>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</si>
  <si>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</si>
  <si>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</si>
  <si>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</si>
  <si>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</si>
  <si>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</si>
  <si>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</si>
  <si>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Ca</t>
  </si>
  <si>
    <t>P</t>
  </si>
  <si>
    <t>Mg</t>
  </si>
  <si>
    <t>Fe</t>
  </si>
  <si>
    <t>Обед (полноценный рацион питания)</t>
  </si>
  <si>
    <t>Итого за Обед (полноценный рацион питания)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</si>
  <si>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</si>
  <si>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</si>
  <si>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</si>
  <si>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</si>
  <si>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200/10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</si>
  <si>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</si>
  <si>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</si>
  <si>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</si>
  <si>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</si>
  <si>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 xml:space="preserve">Гороховое пюре  с маслом сливочным </t>
  </si>
  <si>
    <t>Хлеб ржано-пшеничный</t>
  </si>
  <si>
    <t xml:space="preserve">Омлет натуральный с маслом сливочным </t>
  </si>
  <si>
    <t xml:space="preserve">Хлеб пшеничный </t>
  </si>
  <si>
    <t>7-11 лет</t>
  </si>
  <si>
    <t>В2</t>
  </si>
  <si>
    <t>I</t>
  </si>
  <si>
    <t xml:space="preserve"> </t>
  </si>
  <si>
    <t>Итого в день</t>
  </si>
  <si>
    <t>% от суточной нормы</t>
  </si>
  <si>
    <t>суточная норма</t>
  </si>
  <si>
    <t>доля приема пищи,%</t>
  </si>
  <si>
    <t>Р/Ca, 1,5</t>
  </si>
  <si>
    <t>среднее обеды 1 нед</t>
  </si>
  <si>
    <t>среднее   завтраки 1 нед</t>
  </si>
  <si>
    <t>среднее полдник 1 нед</t>
  </si>
  <si>
    <t>Б:Ж:У    1:1:4 или 10-15%: 30-32%: 55-60%</t>
  </si>
  <si>
    <t>осенне-весенний</t>
  </si>
  <si>
    <t>осенне- весенний</t>
  </si>
  <si>
    <t>1:1:4</t>
  </si>
  <si>
    <t>1,4:1:6</t>
  </si>
  <si>
    <t>1:1,2:4,3</t>
  </si>
  <si>
    <t>1,1:1:4,4</t>
  </si>
  <si>
    <t>1:1,2:5,5</t>
  </si>
  <si>
    <t xml:space="preserve">Рацион: Образовательные учреждения </t>
  </si>
  <si>
    <t xml:space="preserve">Итого за Завтрак </t>
  </si>
  <si>
    <t>Приложение 8 к СанПиН 2.3./2.4.3590-20</t>
  </si>
  <si>
    <t>Рагу из птицы по-домашнему с овощами</t>
  </si>
  <si>
    <t>D</t>
  </si>
  <si>
    <t>F</t>
  </si>
  <si>
    <t>K</t>
  </si>
  <si>
    <t xml:space="preserve">ПРИМЕЧАНИЕ: * замена на зимний период </t>
  </si>
  <si>
    <t xml:space="preserve">Фрукт порционно / Яблоко </t>
  </si>
  <si>
    <t>Какао с молоком</t>
  </si>
  <si>
    <t xml:space="preserve">Салат из свежих овощей  "Ассорти"   заправленный растительным маслом </t>
  </si>
  <si>
    <t>Итого за Обед (зимний период)</t>
  </si>
  <si>
    <t>Итого обед (зимний период)</t>
  </si>
  <si>
    <t xml:space="preserve">Гречка отварная с маслом сливочным </t>
  </si>
  <si>
    <t xml:space="preserve">Сок фруктовый </t>
  </si>
  <si>
    <t>Кондитерское изделие/ Печенье</t>
  </si>
  <si>
    <t>Салат из свеклы с сыром запрвленный маслом растительным</t>
  </si>
  <si>
    <t xml:space="preserve">Птица,   порционная  запеченая </t>
  </si>
  <si>
    <t xml:space="preserve">Винегрет овощной заправленный растительным маслом </t>
  </si>
  <si>
    <t>Минеральные вещества (мг/ мкг)</t>
  </si>
  <si>
    <t>среднее ужин 1 нед</t>
  </si>
  <si>
    <t>Завтрак</t>
  </si>
  <si>
    <t xml:space="preserve">Завтрак </t>
  </si>
  <si>
    <t>Sе</t>
  </si>
  <si>
    <t>100-120</t>
  </si>
  <si>
    <t>Каша пшенная молочная с маслом сливочным</t>
  </si>
  <si>
    <t>*20,1 ЗП</t>
  </si>
  <si>
    <t>Фрукт порционно/Яблоко</t>
  </si>
  <si>
    <t>Каша гречневая молочная с маслом сливочным</t>
  </si>
  <si>
    <t>Суп картофельный с клецками</t>
  </si>
  <si>
    <t>230</t>
  </si>
  <si>
    <t>Кисель фруктовый</t>
  </si>
  <si>
    <t>Холодная закуска/ помидор порционно</t>
  </si>
  <si>
    <t>*10,3 ЗП</t>
  </si>
  <si>
    <t>Салат " Витаминный"</t>
  </si>
  <si>
    <t>Борщ со свежей капустой и картофелем  с говядиной отварной</t>
  </si>
  <si>
    <t>Чай черный с сахаром</t>
  </si>
  <si>
    <t xml:space="preserve">Салат из моркови </t>
  </si>
  <si>
    <t>Картофельное пюре с маслом сливочным</t>
  </si>
  <si>
    <t>Чай с сахаром</t>
  </si>
  <si>
    <t>Котлета Куринная запеченная</t>
  </si>
  <si>
    <t>Салат овощной " Фасолька"</t>
  </si>
  <si>
    <t>Суп картофельный с горохом и говядиной отварной</t>
  </si>
  <si>
    <t>Запеканка из творога со сгущеным молоком</t>
  </si>
  <si>
    <t>Рассольник" Домашний"со сметаной</t>
  </si>
  <si>
    <t>Горшек зеленый (порционно)</t>
  </si>
  <si>
    <t>90/80</t>
  </si>
  <si>
    <t>Завтрак молочный</t>
  </si>
  <si>
    <t>Итого за Завтрак в (зимний период)</t>
  </si>
  <si>
    <t>Гастрономия /Сыр порционно</t>
  </si>
  <si>
    <t>Суп- лапша домашняя</t>
  </si>
  <si>
    <t>Кофейный напиток  на молоке</t>
  </si>
  <si>
    <t>Плов  с  птицей (грудка)</t>
  </si>
  <si>
    <t>Рыба тушеная в томатном соусе с овощами</t>
  </si>
  <si>
    <t>54-32з</t>
  </si>
  <si>
    <t>54-11г</t>
  </si>
  <si>
    <t>54-3с</t>
  </si>
  <si>
    <t>295-у</t>
  </si>
  <si>
    <t xml:space="preserve">Компот из смеси сухофруктов                                   </t>
  </si>
  <si>
    <t>2,47-у</t>
  </si>
  <si>
    <t>54-1з</t>
  </si>
  <si>
    <t>302-у</t>
  </si>
  <si>
    <t xml:space="preserve">Компот из  сухофруктов </t>
  </si>
  <si>
    <t>54-23гн</t>
  </si>
  <si>
    <t>82-у</t>
  </si>
  <si>
    <t>54-1о</t>
  </si>
  <si>
    <t>54-21гн</t>
  </si>
  <si>
    <t>102-у</t>
  </si>
  <si>
    <t>239,44ш</t>
  </si>
  <si>
    <t>пром</t>
  </si>
  <si>
    <t>Овощная нарезка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</si>
</sst>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  <numFmt numFmtId="204" formatCode="#,##0.00\ &quot;₽&quot;"/>
    <numFmt numFmtId="205" formatCode="0.00;[Red]0.00"/>
    <numFmt numFmtId="206" formatCode="0.000;[Red]0.000"/>
    <numFmt numFmtId="207" formatCode="0.00000000"/>
    <numFmt numFmtId="208" formatCode="0.000000000"/>
    <numFmt numFmtId="209" formatCode="0.0000000000"/>
    <numFmt numFmtId="210" formatCode="0.0000;[Red]0.0000"/>
    <numFmt numFmtId="211" formatCode="0.0;[Red]0.0"/>
  </numFmts>
  <fonts count="50"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1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indent="1"/>
    </xf>
    <xf numFmtId="0" fontId="2" fillId="33" borderId="11" xfId="0" applyNumberFormat="1" applyFont="1" applyFill="1" applyBorder="1" applyAlignment="1">
      <alignment horizontal="left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11" xfId="0" applyFill="1" applyBorder="1" applyAlignment="1">
      <alignment horizontal="left"/>
    </xf>
    <xf numFmtId="2" fontId="49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82" fontId="2" fillId="33" borderId="12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9" fontId="2" fillId="33" borderId="10" xfId="0" applyNumberFormat="1" applyFont="1" applyFill="1" applyBorder="1" applyAlignment="1">
      <alignment horizontal="center" vertical="top"/>
    </xf>
    <xf numFmtId="9" fontId="2" fillId="33" borderId="11" xfId="0" applyNumberFormat="1" applyFont="1" applyFill="1" applyBorder="1" applyAlignment="1">
      <alignment horizontal="center" vertical="top"/>
    </xf>
    <xf numFmtId="182" fontId="2" fillId="33" borderId="11" xfId="0" applyNumberFormat="1" applyFont="1" applyFill="1" applyBorder="1" applyAlignment="1">
      <alignment horizontal="center" vertical="top"/>
    </xf>
    <xf numFmtId="182" fontId="2" fillId="33" borderId="10" xfId="0" applyNumberFormat="1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193" fontId="2" fillId="33" borderId="10" xfId="0" applyNumberFormat="1" applyFont="1" applyFill="1" applyBorder="1" applyAlignment="1">
      <alignment horizontal="center" vertical="top"/>
    </xf>
    <xf numFmtId="193" fontId="2" fillId="33" borderId="11" xfId="0" applyNumberFormat="1" applyFont="1" applyFill="1" applyBorder="1" applyAlignment="1">
      <alignment horizontal="center" vertical="top"/>
    </xf>
    <xf numFmtId="49" fontId="0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182" fontId="0" fillId="33" borderId="15" xfId="0" applyNumberFormat="1" applyFont="1" applyFill="1" applyBorder="1" applyAlignment="1">
      <alignment horizontal="center"/>
    </xf>
    <xf numFmtId="184" fontId="0" fillId="33" borderId="15" xfId="0" applyNumberFormat="1" applyFont="1" applyFill="1" applyBorder="1" applyAlignment="1">
      <alignment horizontal="center"/>
    </xf>
    <xf numFmtId="0" fontId="2" fillId="15" borderId="11" xfId="0" applyFont="1" applyFill="1" applyBorder="1" applyAlignment="1">
      <alignment horizontal="left" indent="1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horizontal="left"/>
    </xf>
    <xf numFmtId="0" fontId="5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 vertical="center"/>
    </xf>
    <xf numFmtId="182" fontId="5" fillId="33" borderId="12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184" fontId="5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top"/>
    </xf>
    <xf numFmtId="182" fontId="5" fillId="33" borderId="12" xfId="0" applyNumberFormat="1" applyFont="1" applyFill="1" applyBorder="1" applyAlignment="1">
      <alignment horizontal="center" vertical="top"/>
    </xf>
    <xf numFmtId="184" fontId="5" fillId="33" borderId="12" xfId="0" applyNumberFormat="1" applyFont="1" applyFill="1" applyBorder="1" applyAlignment="1">
      <alignment horizontal="center" vertical="top"/>
    </xf>
    <xf numFmtId="2" fontId="6" fillId="33" borderId="12" xfId="0" applyNumberFormat="1" applyFont="1" applyFill="1" applyBorder="1" applyAlignment="1">
      <alignment horizontal="center" vertical="top"/>
    </xf>
    <xf numFmtId="2" fontId="7" fillId="33" borderId="12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top"/>
    </xf>
    <xf numFmtId="2" fontId="7" fillId="33" borderId="12" xfId="0" applyNumberFormat="1" applyFont="1" applyFill="1" applyBorder="1" applyAlignment="1">
      <alignment horizontal="center" vertical="top"/>
    </xf>
    <xf numFmtId="0" fontId="7" fillId="33" borderId="12" xfId="0" applyNumberFormat="1" applyFont="1" applyFill="1" applyBorder="1" applyAlignment="1">
      <alignment horizontal="center" vertical="top"/>
    </xf>
    <xf numFmtId="184" fontId="7" fillId="33" borderId="12" xfId="0" applyNumberFormat="1" applyFont="1" applyFill="1" applyBorder="1" applyAlignment="1">
      <alignment horizontal="center" vertical="top"/>
    </xf>
    <xf numFmtId="1" fontId="5" fillId="33" borderId="12" xfId="0" applyNumberFormat="1" applyFont="1" applyFill="1" applyBorder="1" applyAlignment="1">
      <alignment horizontal="center" vertical="top"/>
    </xf>
    <xf numFmtId="186" fontId="5" fillId="33" borderId="12" xfId="0" applyNumberFormat="1" applyFont="1" applyFill="1" applyBorder="1" applyAlignment="1">
      <alignment horizontal="center" vertical="top"/>
    </xf>
    <xf numFmtId="0" fontId="5" fillId="33" borderId="12" xfId="0" applyNumberFormat="1" applyFont="1" applyFill="1" applyBorder="1" applyAlignment="1">
      <alignment horizontal="center" vertical="top"/>
    </xf>
    <xf numFmtId="182" fontId="8" fillId="33" borderId="12" xfId="0" applyNumberFormat="1" applyFont="1" applyFill="1" applyBorder="1" applyAlignment="1">
      <alignment horizontal="center" vertical="top"/>
    </xf>
    <xf numFmtId="193" fontId="5" fillId="33" borderId="12" xfId="0" applyNumberFormat="1" applyFont="1" applyFill="1" applyBorder="1" applyAlignment="1">
      <alignment horizontal="center" vertical="top"/>
    </xf>
    <xf numFmtId="193" fontId="5" fillId="33" borderId="12" xfId="57" applyNumberFormat="1" applyFont="1" applyFill="1" applyBorder="1">
      <alignment/>
      <protection/>
    </xf>
    <xf numFmtId="9" fontId="5" fillId="33" borderId="12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horizontal="left" vertical="center"/>
    </xf>
    <xf numFmtId="10" fontId="5" fillId="33" borderId="0" xfId="60" applyNumberFormat="1" applyFont="1" applyFill="1">
      <alignment/>
      <protection/>
    </xf>
    <xf numFmtId="10" fontId="5" fillId="33" borderId="0" xfId="0" applyNumberFormat="1" applyFont="1" applyFill="1" applyAlignment="1">
      <alignment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top" wrapText="1"/>
    </xf>
    <xf numFmtId="182" fontId="5" fillId="33" borderId="12" xfId="0" applyNumberFormat="1" applyFont="1" applyFill="1" applyBorder="1" applyAlignment="1">
      <alignment horizontal="center" vertical="top" wrapText="1"/>
    </xf>
    <xf numFmtId="184" fontId="5" fillId="33" borderId="12" xfId="0" applyNumberFormat="1" applyFont="1" applyFill="1" applyBorder="1" applyAlignment="1">
      <alignment horizontal="center" vertical="top" wrapText="1"/>
    </xf>
    <xf numFmtId="211" fontId="5" fillId="33" borderId="12" xfId="0" applyNumberFormat="1" applyFont="1" applyFill="1" applyBorder="1" applyAlignment="1">
      <alignment horizontal="center" vertical="top"/>
    </xf>
    <xf numFmtId="185" fontId="5" fillId="33" borderId="12" xfId="0" applyNumberFormat="1" applyFont="1" applyFill="1" applyBorder="1" applyAlignment="1">
      <alignment horizontal="center" vertical="top"/>
    </xf>
    <xf numFmtId="1" fontId="5" fillId="33" borderId="14" xfId="0" applyNumberFormat="1" applyFont="1" applyFill="1" applyBorder="1" applyAlignment="1">
      <alignment horizontal="center" vertical="top"/>
    </xf>
    <xf numFmtId="2" fontId="8" fillId="33" borderId="12" xfId="0" applyNumberFormat="1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182" fontId="6" fillId="33" borderId="12" xfId="0" applyNumberFormat="1" applyFont="1" applyFill="1" applyBorder="1" applyAlignment="1">
      <alignment horizontal="center" vertical="top"/>
    </xf>
    <xf numFmtId="10" fontId="5" fillId="33" borderId="16" xfId="0" applyNumberFormat="1" applyFont="1" applyFill="1" applyBorder="1" applyAlignment="1">
      <alignment horizontal="left"/>
    </xf>
    <xf numFmtId="10" fontId="5" fillId="33" borderId="17" xfId="0" applyNumberFormat="1" applyFont="1" applyFill="1" applyBorder="1" applyAlignment="1">
      <alignment horizontal="left"/>
    </xf>
    <xf numFmtId="10" fontId="5" fillId="33" borderId="14" xfId="0" applyNumberFormat="1" applyFont="1" applyFill="1" applyBorder="1" applyAlignment="1">
      <alignment horizontal="left"/>
    </xf>
    <xf numFmtId="182" fontId="7" fillId="33" borderId="12" xfId="0" applyNumberFormat="1" applyFont="1" applyFill="1" applyBorder="1" applyAlignment="1">
      <alignment horizontal="center" vertical="top"/>
    </xf>
    <xf numFmtId="2" fontId="5" fillId="33" borderId="13" xfId="0" applyNumberFormat="1" applyFont="1" applyFill="1" applyBorder="1" applyAlignment="1">
      <alignment horizontal="center" vertical="center"/>
    </xf>
    <xf numFmtId="193" fontId="5" fillId="33" borderId="13" xfId="0" applyNumberFormat="1" applyFont="1" applyFill="1" applyBorder="1" applyAlignment="1">
      <alignment horizontal="center" vertical="top"/>
    </xf>
    <xf numFmtId="9" fontId="5" fillId="33" borderId="13" xfId="0" applyNumberFormat="1" applyFont="1" applyFill="1" applyBorder="1" applyAlignment="1">
      <alignment horizontal="center" vertical="top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indent="1"/>
    </xf>
    <xf numFmtId="0" fontId="6" fillId="33" borderId="17" xfId="0" applyFont="1" applyFill="1" applyBorder="1" applyAlignment="1">
      <alignment horizontal="left" indent="1"/>
    </xf>
    <xf numFmtId="0" fontId="6" fillId="33" borderId="14" xfId="0" applyFont="1" applyFill="1" applyBorder="1" applyAlignment="1">
      <alignment horizontal="left" inden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right"/>
    </xf>
    <xf numFmtId="1" fontId="5" fillId="33" borderId="16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left"/>
    </xf>
    <xf numFmtId="2" fontId="5" fillId="33" borderId="17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0" xfId="0" applyNumberFormat="1" applyFont="1" applyFill="1" applyAlignment="1">
      <alignment horizontal="center"/>
    </xf>
    <xf numFmtId="0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2" fontId="5" fillId="33" borderId="16" xfId="0" applyNumberFormat="1" applyFont="1" applyFill="1" applyBorder="1" applyAlignment="1">
      <alignment horizontal="left" vertical="center" wrapText="1"/>
    </xf>
    <xf numFmtId="2" fontId="5" fillId="33" borderId="14" xfId="0" applyNumberFormat="1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indent="1"/>
    </xf>
    <xf numFmtId="0" fontId="5" fillId="33" borderId="17" xfId="0" applyFont="1" applyFill="1" applyBorder="1" applyAlignment="1">
      <alignment horizontal="left" indent="1"/>
    </xf>
    <xf numFmtId="0" fontId="5" fillId="33" borderId="14" xfId="0" applyFont="1" applyFill="1" applyBorder="1" applyAlignment="1">
      <alignment horizontal="left" indent="1"/>
    </xf>
    <xf numFmtId="10" fontId="5" fillId="33" borderId="16" xfId="0" applyNumberFormat="1" applyFont="1" applyFill="1" applyBorder="1" applyAlignment="1">
      <alignment horizontal="left"/>
    </xf>
    <xf numFmtId="10" fontId="5" fillId="33" borderId="17" xfId="0" applyNumberFormat="1" applyFont="1" applyFill="1" applyBorder="1" applyAlignment="1">
      <alignment horizontal="left"/>
    </xf>
    <xf numFmtId="10" fontId="5" fillId="33" borderId="14" xfId="0" applyNumberFormat="1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left" indent="1"/>
    </xf>
    <xf numFmtId="2" fontId="5" fillId="33" borderId="17" xfId="0" applyNumberFormat="1" applyFont="1" applyFill="1" applyBorder="1" applyAlignment="1">
      <alignment horizontal="left" indent="1"/>
    </xf>
    <xf numFmtId="2" fontId="5" fillId="33" borderId="14" xfId="0" applyNumberFormat="1" applyFont="1" applyFill="1" applyBorder="1" applyAlignment="1">
      <alignment horizontal="left" indent="1"/>
    </xf>
    <xf numFmtId="2" fontId="0" fillId="33" borderId="12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5" fillId="33" borderId="12" xfId="0" applyFont="1" applyFill="1" applyBorder="1" applyAlignment="1">
      <alignment horizontal="left" indent="1"/>
    </xf>
    <xf numFmtId="1" fontId="5" fillId="33" borderId="12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right"/>
    </xf>
    <xf numFmtId="0" fontId="7" fillId="33" borderId="16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right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2" fontId="7" fillId="33" borderId="16" xfId="0" applyNumberFormat="1" applyFont="1" applyFill="1" applyBorder="1" applyAlignment="1">
      <alignment horizontal="left" vertical="center"/>
    </xf>
    <xf numFmtId="2" fontId="7" fillId="33" borderId="17" xfId="0" applyNumberFormat="1" applyFont="1" applyFill="1" applyBorder="1" applyAlignment="1">
      <alignment horizontal="left" vertical="center"/>
    </xf>
    <xf numFmtId="0" fontId="5" fillId="33" borderId="16" xfId="0" applyNumberFormat="1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>
      <alignment horizontal="left" vertical="center"/>
    </xf>
    <xf numFmtId="2" fontId="7" fillId="33" borderId="16" xfId="0" applyNumberFormat="1" applyFont="1" applyFill="1" applyBorder="1" applyAlignment="1">
      <alignment horizontal="left" vertical="center" wrapText="1"/>
    </xf>
    <xf numFmtId="2" fontId="7" fillId="33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32"/>
  <sheetViews>
    <sheetView tabSelected="1" workbookViewId="0" topLeftCell="A1">
      <selection activeCell="G44" sqref="G44"/>
    </sheetView>
  </sheetViews>
  <sheetFormatPr defaultColWidth="10.66015625" defaultRowHeight="11.25"/>
  <cols>
    <col min="1" max="1" width="9.83203125" style="45" customWidth="1"/>
    <col min="2" max="2" width="16.33203125" style="45" customWidth="1"/>
    <col min="3" max="3" width="27.83203125" style="45" customWidth="1"/>
    <col min="4" max="4" width="8.83203125" style="3" customWidth="1"/>
    <col min="5" max="5" width="8.33203125" style="3" customWidth="1"/>
    <col min="6" max="6" width="7.33203125" style="3" customWidth="1"/>
    <col min="7" max="7" width="9.83203125" style="3" customWidth="1"/>
    <col min="8" max="8" width="10.66015625" style="3" customWidth="1"/>
    <col min="9" max="9" width="7.83203125" style="3" customWidth="1"/>
    <col min="10" max="10" width="7.66015625" style="3" customWidth="1"/>
    <col min="11" max="11" width="7.33203125" style="3" customWidth="1"/>
    <col min="12" max="12" width="8.5" style="3" customWidth="1"/>
    <col min="13" max="13" width="8.83203125" style="3" customWidth="1"/>
    <col min="14" max="14" width="8.66015625" style="3" customWidth="1"/>
    <col min="15" max="15" width="8.83203125" style="3" customWidth="1"/>
    <col min="16" max="16" width="9.33203125" style="3" customWidth="1"/>
    <col min="17" max="17" width="9.16015625" style="3" customWidth="1"/>
    <col min="18" max="18" width="10.83203125" style="3" customWidth="1"/>
    <col min="19" max="19" width="9" style="3" customWidth="1"/>
    <col min="20" max="20" width="9.5" style="3" customWidth="1"/>
    <col min="21" max="21" width="9" style="3" customWidth="1"/>
    <col min="22" max="22" width="10.16015625" style="13" hidden="1" customWidth="1"/>
    <col min="23" max="23" width="6.5" style="22" hidden="1" customWidth="1"/>
    <col min="24" max="24" width="11.5" style="22" hidden="1" customWidth="1"/>
    <col min="25" max="25" width="7.33203125" style="22" hidden="1" customWidth="1"/>
    <col min="26" max="26" width="10.33203125" style="22" hidden="1" customWidth="1"/>
    <col min="27" max="27" width="11.5" style="22" hidden="1" customWidth="1"/>
    <col min="28" max="28" width="12.66015625" style="22" hidden="1" customWidth="1"/>
  </cols>
  <sheetData>
    <row r="1" spans="1:28" s="2" customFormat="1" ht="11.25" customHeight="1">
      <c r="A1" s="54"/>
      <c r="B1" s="55"/>
      <c r="C1" s="55"/>
      <c r="D1" s="56"/>
      <c r="E1" s="56"/>
      <c r="F1" s="56"/>
      <c r="G1" s="56"/>
      <c r="H1" s="56"/>
      <c r="I1" s="56"/>
      <c r="J1" s="56"/>
      <c r="K1" s="57"/>
      <c r="L1" s="180" t="s">
        <v>59</v>
      </c>
      <c r="M1" s="180"/>
      <c r="N1" s="180"/>
      <c r="O1" s="180"/>
      <c r="P1" s="180"/>
      <c r="Q1" s="180"/>
      <c r="R1" s="180"/>
      <c r="S1" s="180"/>
      <c r="T1" s="180"/>
      <c r="U1" s="180"/>
      <c r="V1" s="179" t="s">
        <v>44</v>
      </c>
      <c r="W1" s="179" t="s">
        <v>45</v>
      </c>
      <c r="X1" s="177" t="s">
        <v>49</v>
      </c>
      <c r="Y1" s="163" t="s">
        <v>47</v>
      </c>
      <c r="Z1" s="163" t="s">
        <v>46</v>
      </c>
      <c r="AA1" s="163" t="s">
        <v>48</v>
      </c>
      <c r="AB1" s="163" t="s">
        <v>77</v>
      </c>
    </row>
    <row r="2" spans="1:28" s="2" customFormat="1" ht="15.7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9"/>
      <c r="W2" s="179"/>
      <c r="X2" s="177"/>
      <c r="Y2" s="163"/>
      <c r="Z2" s="163"/>
      <c r="AA2" s="163"/>
      <c r="AB2" s="163"/>
    </row>
    <row r="3" spans="1:28" s="2" customFormat="1" ht="11.25" customHeight="1">
      <c r="A3" s="58" t="s">
        <v>57</v>
      </c>
      <c r="B3" s="59"/>
      <c r="C3" s="59"/>
      <c r="D3" s="60"/>
      <c r="E3" s="61"/>
      <c r="F3" s="143" t="s">
        <v>1</v>
      </c>
      <c r="G3" s="143"/>
      <c r="H3" s="143"/>
      <c r="I3" s="61"/>
      <c r="J3" s="61"/>
      <c r="K3" s="134" t="s">
        <v>2</v>
      </c>
      <c r="L3" s="134"/>
      <c r="M3" s="145" t="s">
        <v>50</v>
      </c>
      <c r="N3" s="145"/>
      <c r="O3" s="145"/>
      <c r="P3" s="145"/>
      <c r="Q3" s="145"/>
      <c r="R3" s="145"/>
      <c r="S3" s="61"/>
      <c r="T3" s="61"/>
      <c r="U3" s="61"/>
      <c r="V3" s="179"/>
      <c r="W3" s="179"/>
      <c r="X3" s="177"/>
      <c r="Y3" s="163"/>
      <c r="Z3" s="163"/>
      <c r="AA3" s="163"/>
      <c r="AB3" s="163"/>
    </row>
    <row r="4" spans="1:28" s="2" customFormat="1" ht="11.25" customHeight="1">
      <c r="A4" s="62" t="s">
        <v>64</v>
      </c>
      <c r="B4" s="59"/>
      <c r="C4" s="59"/>
      <c r="D4" s="134" t="s">
        <v>3</v>
      </c>
      <c r="E4" s="134"/>
      <c r="F4" s="63">
        <v>1</v>
      </c>
      <c r="G4" s="61"/>
      <c r="H4" s="60"/>
      <c r="I4" s="60"/>
      <c r="J4" s="60"/>
      <c r="K4" s="134" t="s">
        <v>4</v>
      </c>
      <c r="L4" s="134"/>
      <c r="M4" s="143" t="s">
        <v>37</v>
      </c>
      <c r="N4" s="143"/>
      <c r="O4" s="143"/>
      <c r="P4" s="143"/>
      <c r="Q4" s="143"/>
      <c r="R4" s="143"/>
      <c r="S4" s="143"/>
      <c r="T4" s="143"/>
      <c r="U4" s="143"/>
      <c r="V4" s="179"/>
      <c r="W4" s="179"/>
      <c r="X4" s="178"/>
      <c r="Y4" s="31">
        <f>AVERAGE(V14,V42,V66,V92,V117)</f>
        <v>23.4362724462029</v>
      </c>
      <c r="Z4" s="31">
        <f>AVERAGE(V23,V50,V74,V100,V126)</f>
        <v>34.06152895330213</v>
      </c>
      <c r="AA4" s="31" t="e">
        <f>AVERAGE(#REF!,#REF!,#REF!,#REF!,#REF!)</f>
        <v>#REF!</v>
      </c>
      <c r="AB4" s="31" t="e">
        <f>AVERAGE(#REF!,#REF!,#REF!,#REF!,#REF!)</f>
        <v>#REF!</v>
      </c>
    </row>
    <row r="5" spans="1:28" s="2" customFormat="1" ht="21.75" customHeight="1">
      <c r="A5" s="124" t="s">
        <v>5</v>
      </c>
      <c r="B5" s="124" t="s">
        <v>6</v>
      </c>
      <c r="C5" s="124"/>
      <c r="D5" s="124" t="s">
        <v>7</v>
      </c>
      <c r="E5" s="171" t="s">
        <v>8</v>
      </c>
      <c r="F5" s="171"/>
      <c r="G5" s="171"/>
      <c r="H5" s="124" t="s">
        <v>9</v>
      </c>
      <c r="I5" s="171" t="s">
        <v>10</v>
      </c>
      <c r="J5" s="171"/>
      <c r="K5" s="171"/>
      <c r="L5" s="171"/>
      <c r="M5" s="171"/>
      <c r="N5" s="171" t="s">
        <v>11</v>
      </c>
      <c r="O5" s="171"/>
      <c r="P5" s="171"/>
      <c r="Q5" s="171"/>
      <c r="R5" s="171"/>
      <c r="S5" s="171"/>
      <c r="T5" s="171"/>
      <c r="U5" s="171"/>
      <c r="V5" s="5"/>
      <c r="W5" s="17"/>
      <c r="X5" s="17"/>
      <c r="Y5" s="17"/>
      <c r="Z5" s="17"/>
      <c r="AA5" s="17"/>
      <c r="AB5" s="17"/>
    </row>
    <row r="6" spans="1:28" s="2" customFormat="1" ht="23.25" customHeight="1">
      <c r="A6" s="125"/>
      <c r="B6" s="131"/>
      <c r="C6" s="132"/>
      <c r="D6" s="125"/>
      <c r="E6" s="64" t="s">
        <v>12</v>
      </c>
      <c r="F6" s="64" t="s">
        <v>13</v>
      </c>
      <c r="G6" s="64" t="s">
        <v>14</v>
      </c>
      <c r="H6" s="125"/>
      <c r="I6" s="64" t="s">
        <v>15</v>
      </c>
      <c r="J6" s="64" t="s">
        <v>38</v>
      </c>
      <c r="K6" s="64" t="s">
        <v>16</v>
      </c>
      <c r="L6" s="64" t="s">
        <v>17</v>
      </c>
      <c r="M6" s="64" t="s">
        <v>61</v>
      </c>
      <c r="N6" s="64" t="s">
        <v>18</v>
      </c>
      <c r="O6" s="64" t="s">
        <v>19</v>
      </c>
      <c r="P6" s="64" t="s">
        <v>62</v>
      </c>
      <c r="Q6" s="64" t="s">
        <v>80</v>
      </c>
      <c r="R6" s="64" t="s">
        <v>63</v>
      </c>
      <c r="S6" s="64" t="s">
        <v>39</v>
      </c>
      <c r="T6" s="64" t="s">
        <v>20</v>
      </c>
      <c r="U6" s="64" t="s">
        <v>21</v>
      </c>
      <c r="V6" s="5"/>
      <c r="W6" s="17"/>
      <c r="X6" s="17"/>
      <c r="Y6" s="17"/>
      <c r="Z6" s="17"/>
      <c r="AA6" s="17"/>
      <c r="AB6" s="17"/>
    </row>
    <row r="7" spans="1:28" s="2" customFormat="1" ht="11.25" customHeight="1">
      <c r="A7" s="65">
        <v>1</v>
      </c>
      <c r="B7" s="170">
        <v>2</v>
      </c>
      <c r="C7" s="170"/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6">
        <v>19</v>
      </c>
      <c r="U7" s="66">
        <v>20</v>
      </c>
      <c r="V7" s="6"/>
      <c r="W7" s="18"/>
      <c r="X7" s="18"/>
      <c r="Y7" s="18"/>
      <c r="Z7" s="18"/>
      <c r="AA7" s="18"/>
      <c r="AB7" s="18"/>
    </row>
    <row r="8" spans="1:28" s="2" customFormat="1" ht="11.25" customHeight="1">
      <c r="A8" s="169" t="s">
        <v>104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7"/>
      <c r="W8" s="19"/>
      <c r="X8" s="19"/>
      <c r="Y8" s="19"/>
      <c r="Z8" s="19"/>
      <c r="AA8" s="19"/>
      <c r="AB8" s="19"/>
    </row>
    <row r="9" spans="1:28" s="2" customFormat="1" ht="26.25" customHeight="1">
      <c r="A9" s="67" t="s">
        <v>126</v>
      </c>
      <c r="B9" s="122" t="s">
        <v>65</v>
      </c>
      <c r="C9" s="122"/>
      <c r="D9" s="65" t="s">
        <v>81</v>
      </c>
      <c r="E9" s="68">
        <v>0.48</v>
      </c>
      <c r="F9" s="69">
        <v>0.48</v>
      </c>
      <c r="G9" s="68">
        <v>11.76</v>
      </c>
      <c r="H9" s="68">
        <v>53.3</v>
      </c>
      <c r="I9" s="70">
        <v>0.04</v>
      </c>
      <c r="J9" s="70">
        <v>0.02</v>
      </c>
      <c r="K9" s="65">
        <v>10</v>
      </c>
      <c r="L9" s="68">
        <v>0</v>
      </c>
      <c r="M9" s="71">
        <v>0.002</v>
      </c>
      <c r="N9" s="70">
        <v>16</v>
      </c>
      <c r="O9" s="70">
        <v>11</v>
      </c>
      <c r="P9" s="70">
        <v>0</v>
      </c>
      <c r="Q9" s="70">
        <v>0</v>
      </c>
      <c r="R9" s="70">
        <v>1.7</v>
      </c>
      <c r="S9" s="65">
        <v>0</v>
      </c>
      <c r="T9" s="70">
        <v>5</v>
      </c>
      <c r="U9" s="70">
        <v>0.12</v>
      </c>
      <c r="V9" s="12"/>
      <c r="W9" s="21"/>
      <c r="X9" s="21"/>
      <c r="Y9" s="15"/>
      <c r="Z9" s="10"/>
      <c r="AA9" s="21"/>
      <c r="AB9" s="12"/>
    </row>
    <row r="10" spans="1:28" s="2" customFormat="1" ht="25.5" customHeight="1">
      <c r="A10" s="69" t="s">
        <v>116</v>
      </c>
      <c r="B10" s="116" t="s">
        <v>82</v>
      </c>
      <c r="C10" s="117"/>
      <c r="D10" s="65">
        <v>200</v>
      </c>
      <c r="E10" s="70">
        <v>7.13</v>
      </c>
      <c r="F10" s="70">
        <v>9.74</v>
      </c>
      <c r="G10" s="68">
        <v>32.33</v>
      </c>
      <c r="H10" s="68">
        <v>245.5</v>
      </c>
      <c r="I10" s="70">
        <v>0.22</v>
      </c>
      <c r="J10" s="70">
        <v>0.2</v>
      </c>
      <c r="K10" s="70">
        <v>1.3</v>
      </c>
      <c r="L10" s="71">
        <v>0.054</v>
      </c>
      <c r="M10" s="69">
        <v>0.11</v>
      </c>
      <c r="N10" s="70">
        <v>142.58</v>
      </c>
      <c r="O10" s="70">
        <v>97.9</v>
      </c>
      <c r="P10" s="71">
        <v>0.063</v>
      </c>
      <c r="Q10" s="71">
        <v>0.014</v>
      </c>
      <c r="R10" s="70">
        <v>65.45</v>
      </c>
      <c r="S10" s="70">
        <v>0.15</v>
      </c>
      <c r="T10" s="70">
        <v>6.69</v>
      </c>
      <c r="U10" s="70">
        <v>0.53</v>
      </c>
      <c r="V10" s="12"/>
      <c r="W10" s="21"/>
      <c r="X10" s="21"/>
      <c r="Y10" s="15"/>
      <c r="Z10" s="10"/>
      <c r="AA10" s="15"/>
      <c r="AB10" s="15"/>
    </row>
    <row r="11" spans="1:28" s="2" customFormat="1" ht="19.5" customHeight="1">
      <c r="A11" s="70">
        <v>693.03</v>
      </c>
      <c r="B11" s="116" t="s">
        <v>66</v>
      </c>
      <c r="C11" s="117"/>
      <c r="D11" s="65">
        <v>200</v>
      </c>
      <c r="E11" s="72">
        <v>4.68</v>
      </c>
      <c r="F11" s="72">
        <v>3.52</v>
      </c>
      <c r="G11" s="72">
        <v>12.5</v>
      </c>
      <c r="H11" s="73">
        <v>100.4</v>
      </c>
      <c r="I11" s="72">
        <v>0.06</v>
      </c>
      <c r="J11" s="72">
        <v>0.23</v>
      </c>
      <c r="K11" s="72">
        <v>1.95</v>
      </c>
      <c r="L11" s="74">
        <v>0.05</v>
      </c>
      <c r="M11" s="72">
        <v>0.05</v>
      </c>
      <c r="N11" s="73">
        <v>152.2</v>
      </c>
      <c r="O11" s="73">
        <v>124.5</v>
      </c>
      <c r="P11" s="74">
        <v>0.034</v>
      </c>
      <c r="Q11" s="74">
        <v>0.003</v>
      </c>
      <c r="R11" s="73">
        <v>149.63</v>
      </c>
      <c r="S11" s="72">
        <v>0.19</v>
      </c>
      <c r="T11" s="73">
        <v>21.3</v>
      </c>
      <c r="U11" s="72">
        <v>0.4</v>
      </c>
      <c r="V11" s="12"/>
      <c r="W11" s="21"/>
      <c r="X11" s="21"/>
      <c r="Y11" s="15"/>
      <c r="Z11" s="10"/>
      <c r="AA11" s="15"/>
      <c r="AB11" s="15"/>
    </row>
    <row r="12" spans="1:28" s="2" customFormat="1" ht="21.75" customHeight="1">
      <c r="A12" s="70" t="s">
        <v>117</v>
      </c>
      <c r="B12" s="185" t="s">
        <v>106</v>
      </c>
      <c r="C12" s="186"/>
      <c r="D12" s="65">
        <v>15</v>
      </c>
      <c r="E12" s="72">
        <v>3.48</v>
      </c>
      <c r="F12" s="72">
        <v>4.42</v>
      </c>
      <c r="G12" s="72">
        <v>0</v>
      </c>
      <c r="H12" s="73">
        <v>53.7</v>
      </c>
      <c r="I12" s="72">
        <v>0.02</v>
      </c>
      <c r="J12" s="72">
        <v>0.05</v>
      </c>
      <c r="K12" s="72">
        <v>0</v>
      </c>
      <c r="L12" s="74">
        <v>0.05</v>
      </c>
      <c r="M12" s="72">
        <v>0</v>
      </c>
      <c r="N12" s="73">
        <v>132</v>
      </c>
      <c r="O12" s="73">
        <v>75</v>
      </c>
      <c r="P12" s="74">
        <v>0</v>
      </c>
      <c r="Q12" s="74">
        <v>0</v>
      </c>
      <c r="R12" s="73">
        <v>0</v>
      </c>
      <c r="S12" s="72">
        <v>0</v>
      </c>
      <c r="T12" s="73">
        <v>5.25</v>
      </c>
      <c r="U12" s="72">
        <v>0.2</v>
      </c>
      <c r="V12" s="12"/>
      <c r="W12" s="21"/>
      <c r="X12" s="21"/>
      <c r="Y12" s="15"/>
      <c r="Z12" s="10"/>
      <c r="AA12" s="15"/>
      <c r="AB12" s="15"/>
    </row>
    <row r="13" spans="1:28" s="2" customFormat="1" ht="19.5" customHeight="1">
      <c r="A13" s="70" t="s">
        <v>126</v>
      </c>
      <c r="B13" s="116" t="s">
        <v>36</v>
      </c>
      <c r="C13" s="117"/>
      <c r="D13" s="65">
        <v>60</v>
      </c>
      <c r="E13" s="70">
        <v>4.6</v>
      </c>
      <c r="F13" s="70">
        <v>0.48</v>
      </c>
      <c r="G13" s="70">
        <v>29.52</v>
      </c>
      <c r="H13" s="68">
        <v>140.6</v>
      </c>
      <c r="I13" s="70">
        <v>0.04</v>
      </c>
      <c r="J13" s="69">
        <v>0.01</v>
      </c>
      <c r="K13" s="68">
        <v>0.88</v>
      </c>
      <c r="L13" s="69"/>
      <c r="M13" s="69">
        <v>0</v>
      </c>
      <c r="N13" s="70">
        <v>8</v>
      </c>
      <c r="O13" s="70">
        <v>26</v>
      </c>
      <c r="P13" s="71">
        <v>0.005</v>
      </c>
      <c r="Q13" s="71">
        <v>0.002</v>
      </c>
      <c r="R13" s="70">
        <v>52.4</v>
      </c>
      <c r="S13" s="71">
        <v>0.001</v>
      </c>
      <c r="T13" s="70">
        <v>0</v>
      </c>
      <c r="U13" s="70">
        <v>0.44</v>
      </c>
      <c r="V13" s="12"/>
      <c r="W13" s="21"/>
      <c r="X13" s="21"/>
      <c r="Y13" s="15"/>
      <c r="Z13" s="10"/>
      <c r="AA13" s="15"/>
      <c r="AB13" s="15"/>
    </row>
    <row r="14" spans="1:28" s="2" customFormat="1" ht="17.25" customHeight="1">
      <c r="A14" s="175" t="s">
        <v>58</v>
      </c>
      <c r="B14" s="175"/>
      <c r="C14" s="175"/>
      <c r="D14" s="175"/>
      <c r="E14" s="75">
        <f>SUM(E9:E13)</f>
        <v>20.369999999999997</v>
      </c>
      <c r="F14" s="75">
        <f>SUM(F9:F13)</f>
        <v>18.64</v>
      </c>
      <c r="G14" s="75">
        <f>SUM(G9:G13)</f>
        <v>86.11</v>
      </c>
      <c r="H14" s="75">
        <f>SUM(H9:H13)</f>
        <v>593.5</v>
      </c>
      <c r="I14" s="75">
        <f aca="true" t="shared" si="0" ref="I14:U14">SUM(I9:I13)</f>
        <v>0.38</v>
      </c>
      <c r="J14" s="75">
        <f t="shared" si="0"/>
        <v>0.51</v>
      </c>
      <c r="K14" s="75">
        <f t="shared" si="0"/>
        <v>14.13</v>
      </c>
      <c r="L14" s="75">
        <f t="shared" si="0"/>
        <v>0.15400000000000003</v>
      </c>
      <c r="M14" s="75">
        <f t="shared" si="0"/>
        <v>0.162</v>
      </c>
      <c r="N14" s="75">
        <f t="shared" si="0"/>
        <v>450.78</v>
      </c>
      <c r="O14" s="75">
        <f t="shared" si="0"/>
        <v>334.4</v>
      </c>
      <c r="P14" s="75">
        <f t="shared" si="0"/>
        <v>0.10200000000000001</v>
      </c>
      <c r="Q14" s="75">
        <f t="shared" si="0"/>
        <v>0.019000000000000003</v>
      </c>
      <c r="R14" s="75">
        <f t="shared" si="0"/>
        <v>269.18</v>
      </c>
      <c r="S14" s="75">
        <f t="shared" si="0"/>
        <v>0.34099999999999997</v>
      </c>
      <c r="T14" s="75">
        <f t="shared" si="0"/>
        <v>38.24</v>
      </c>
      <c r="U14" s="75">
        <f t="shared" si="0"/>
        <v>1.69</v>
      </c>
      <c r="V14" s="31">
        <v>23.148664806695898</v>
      </c>
      <c r="W14" s="32"/>
      <c r="X14" s="33"/>
      <c r="Y14" s="15"/>
      <c r="Z14" s="10"/>
      <c r="AA14" s="15"/>
      <c r="AB14" s="15"/>
    </row>
    <row r="15" spans="1:28" s="2" customFormat="1" ht="21" customHeight="1">
      <c r="A15" s="169" t="s">
        <v>22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7"/>
      <c r="W15" s="53"/>
      <c r="X15" s="19"/>
      <c r="Y15" s="19"/>
      <c r="Z15" s="19"/>
      <c r="AA15" s="19"/>
      <c r="AB15" s="19"/>
    </row>
    <row r="16" spans="1:28" s="2" customFormat="1" ht="27" customHeight="1">
      <c r="A16" s="65">
        <v>10.37</v>
      </c>
      <c r="B16" s="116" t="s">
        <v>67</v>
      </c>
      <c r="C16" s="117"/>
      <c r="D16" s="65">
        <v>60</v>
      </c>
      <c r="E16" s="68">
        <v>0.74</v>
      </c>
      <c r="F16" s="68">
        <v>0.08</v>
      </c>
      <c r="G16" s="68">
        <v>2.2</v>
      </c>
      <c r="H16" s="68">
        <v>12.5</v>
      </c>
      <c r="I16" s="69">
        <v>0.06</v>
      </c>
      <c r="J16" s="69">
        <v>0.07</v>
      </c>
      <c r="K16" s="70">
        <v>13.6</v>
      </c>
      <c r="L16" s="71">
        <v>0.016</v>
      </c>
      <c r="M16" s="70">
        <v>0</v>
      </c>
      <c r="N16" s="68">
        <v>56.3</v>
      </c>
      <c r="O16" s="68">
        <v>21.1</v>
      </c>
      <c r="P16" s="71">
        <v>0.002</v>
      </c>
      <c r="Q16" s="71">
        <v>0.017</v>
      </c>
      <c r="R16" s="68">
        <v>10.1</v>
      </c>
      <c r="S16" s="70">
        <v>0.02</v>
      </c>
      <c r="T16" s="68">
        <v>22.6</v>
      </c>
      <c r="U16" s="70">
        <v>0.6</v>
      </c>
      <c r="V16" s="12"/>
      <c r="W16" s="21"/>
      <c r="X16" s="21"/>
      <c r="Y16" s="21"/>
      <c r="Z16" s="21"/>
      <c r="AA16" s="21"/>
      <c r="AB16" s="21"/>
    </row>
    <row r="17" spans="1:28" s="2" customFormat="1" ht="24.75" customHeight="1">
      <c r="A17" s="76" t="s">
        <v>83</v>
      </c>
      <c r="B17" s="173" t="s">
        <v>73</v>
      </c>
      <c r="C17" s="174"/>
      <c r="D17" s="77">
        <v>60</v>
      </c>
      <c r="E17" s="78">
        <v>2.7</v>
      </c>
      <c r="F17" s="78">
        <v>4.7</v>
      </c>
      <c r="G17" s="78">
        <v>4.31</v>
      </c>
      <c r="H17" s="78">
        <v>79.14</v>
      </c>
      <c r="I17" s="79">
        <v>0.01</v>
      </c>
      <c r="J17" s="79">
        <v>0.04</v>
      </c>
      <c r="K17" s="78">
        <v>5.54</v>
      </c>
      <c r="L17" s="78">
        <v>0.06</v>
      </c>
      <c r="M17" s="78">
        <v>0</v>
      </c>
      <c r="N17" s="78">
        <v>65.82</v>
      </c>
      <c r="O17" s="78">
        <v>48.95</v>
      </c>
      <c r="P17" s="78">
        <v>0.01</v>
      </c>
      <c r="Q17" s="80">
        <v>0.039</v>
      </c>
      <c r="R17" s="78">
        <v>8.3</v>
      </c>
      <c r="S17" s="78">
        <v>0.02</v>
      </c>
      <c r="T17" s="72">
        <v>13.94</v>
      </c>
      <c r="U17" s="72">
        <v>0.83</v>
      </c>
      <c r="V17" s="12"/>
      <c r="W17" s="21"/>
      <c r="X17" s="21"/>
      <c r="Y17" s="21"/>
      <c r="Z17" s="21"/>
      <c r="AA17" s="21"/>
      <c r="AB17" s="21"/>
    </row>
    <row r="18" spans="1:28" s="2" customFormat="1" ht="21.75" customHeight="1">
      <c r="A18" s="70">
        <v>113</v>
      </c>
      <c r="B18" s="122" t="s">
        <v>107</v>
      </c>
      <c r="C18" s="122"/>
      <c r="D18" s="81" t="s">
        <v>28</v>
      </c>
      <c r="E18" s="73">
        <v>5.67</v>
      </c>
      <c r="F18" s="73">
        <v>7.22</v>
      </c>
      <c r="G18" s="72">
        <v>12.08</v>
      </c>
      <c r="H18" s="73">
        <v>135.9</v>
      </c>
      <c r="I18" s="72">
        <v>0.21</v>
      </c>
      <c r="J18" s="72">
        <v>0.07</v>
      </c>
      <c r="K18" s="72">
        <v>7</v>
      </c>
      <c r="L18" s="81">
        <v>0</v>
      </c>
      <c r="M18" s="81">
        <v>0</v>
      </c>
      <c r="N18" s="72">
        <v>42.1</v>
      </c>
      <c r="O18" s="73">
        <v>142.5</v>
      </c>
      <c r="P18" s="74">
        <v>0.078</v>
      </c>
      <c r="Q18" s="74">
        <v>0.006</v>
      </c>
      <c r="R18" s="72">
        <v>69.41</v>
      </c>
      <c r="S18" s="74">
        <v>0.038</v>
      </c>
      <c r="T18" s="72">
        <v>29.62</v>
      </c>
      <c r="U18" s="72">
        <v>0.41</v>
      </c>
      <c r="V18" s="12"/>
      <c r="W18" s="21"/>
      <c r="X18" s="21"/>
      <c r="Y18" s="21"/>
      <c r="Z18" s="21"/>
      <c r="AA18" s="21"/>
      <c r="AB18" s="21"/>
    </row>
    <row r="19" spans="1:28" s="23" customFormat="1" ht="25.5" customHeight="1">
      <c r="A19" s="70">
        <v>288.38</v>
      </c>
      <c r="B19" s="121" t="s">
        <v>74</v>
      </c>
      <c r="C19" s="121"/>
      <c r="D19" s="81">
        <v>90</v>
      </c>
      <c r="E19" s="72">
        <v>13.89</v>
      </c>
      <c r="F19" s="72">
        <v>12.37</v>
      </c>
      <c r="G19" s="72">
        <v>1.38</v>
      </c>
      <c r="H19" s="72">
        <v>168.97</v>
      </c>
      <c r="I19" s="72">
        <v>0.13</v>
      </c>
      <c r="J19" s="72">
        <v>0.12</v>
      </c>
      <c r="K19" s="72">
        <v>2.19</v>
      </c>
      <c r="L19" s="82">
        <v>0.00125</v>
      </c>
      <c r="M19" s="72">
        <v>0.07</v>
      </c>
      <c r="N19" s="73">
        <v>25.52</v>
      </c>
      <c r="O19" s="72">
        <v>111.82</v>
      </c>
      <c r="P19" s="72">
        <v>0.85</v>
      </c>
      <c r="Q19" s="74">
        <v>0.013</v>
      </c>
      <c r="R19" s="72">
        <v>28.55</v>
      </c>
      <c r="S19" s="74">
        <v>0.068</v>
      </c>
      <c r="T19" s="72">
        <v>23.43</v>
      </c>
      <c r="U19" s="72">
        <v>1.46</v>
      </c>
      <c r="V19" s="12"/>
      <c r="W19" s="21"/>
      <c r="X19" s="21"/>
      <c r="Y19" s="21"/>
      <c r="Z19" s="21"/>
      <c r="AA19" s="21"/>
      <c r="AB19" s="21"/>
    </row>
    <row r="20" spans="1:28" s="2" customFormat="1" ht="27" customHeight="1">
      <c r="A20" s="70" t="s">
        <v>118</v>
      </c>
      <c r="B20" s="116" t="s">
        <v>70</v>
      </c>
      <c r="C20" s="117"/>
      <c r="D20" s="81">
        <v>150</v>
      </c>
      <c r="E20" s="72">
        <v>7.76</v>
      </c>
      <c r="F20" s="72">
        <v>6.99</v>
      </c>
      <c r="G20" s="72">
        <v>33.86</v>
      </c>
      <c r="H20" s="72">
        <v>229.5</v>
      </c>
      <c r="I20" s="72">
        <v>0.09</v>
      </c>
      <c r="J20" s="72">
        <v>0.03</v>
      </c>
      <c r="K20" s="83"/>
      <c r="L20" s="72">
        <v>0.033</v>
      </c>
      <c r="M20" s="83">
        <v>0.04</v>
      </c>
      <c r="N20" s="72">
        <v>13.3</v>
      </c>
      <c r="O20" s="72">
        <v>46.21</v>
      </c>
      <c r="P20" s="72">
        <v>0.012</v>
      </c>
      <c r="Q20" s="74">
        <v>0.003</v>
      </c>
      <c r="R20" s="72">
        <v>93.86</v>
      </c>
      <c r="S20" s="74">
        <v>0.08</v>
      </c>
      <c r="T20" s="72">
        <v>8.47</v>
      </c>
      <c r="U20" s="74">
        <v>0.086</v>
      </c>
      <c r="V20" s="12"/>
      <c r="W20" s="21"/>
      <c r="X20" s="21"/>
      <c r="Y20" s="21"/>
      <c r="Z20" s="21"/>
      <c r="AA20" s="21"/>
      <c r="AB20" s="21"/>
    </row>
    <row r="21" spans="1:28" s="2" customFormat="1" ht="26.25" customHeight="1">
      <c r="A21" s="70">
        <v>639</v>
      </c>
      <c r="B21" s="122" t="s">
        <v>119</v>
      </c>
      <c r="C21" s="122"/>
      <c r="D21" s="81">
        <v>200</v>
      </c>
      <c r="E21" s="72">
        <v>0.38</v>
      </c>
      <c r="F21" s="72">
        <v>0</v>
      </c>
      <c r="G21" s="72">
        <v>25.12</v>
      </c>
      <c r="H21" s="73">
        <v>102</v>
      </c>
      <c r="I21" s="83">
        <v>0</v>
      </c>
      <c r="J21" s="83">
        <v>0</v>
      </c>
      <c r="K21" s="73">
        <v>2.5</v>
      </c>
      <c r="L21" s="83">
        <v>0</v>
      </c>
      <c r="M21" s="81">
        <v>0</v>
      </c>
      <c r="N21" s="72">
        <v>4</v>
      </c>
      <c r="O21" s="72">
        <v>3.3</v>
      </c>
      <c r="P21" s="81">
        <v>0</v>
      </c>
      <c r="Q21" s="72">
        <v>0</v>
      </c>
      <c r="R21" s="72">
        <v>0.45</v>
      </c>
      <c r="S21" s="81">
        <v>0</v>
      </c>
      <c r="T21" s="72">
        <v>1.7</v>
      </c>
      <c r="U21" s="72">
        <v>0.15</v>
      </c>
      <c r="V21" s="12"/>
      <c r="W21" s="21"/>
      <c r="X21" s="21"/>
      <c r="Y21" s="21"/>
      <c r="Z21" s="21"/>
      <c r="AA21" s="21"/>
      <c r="AB21" s="21"/>
    </row>
    <row r="22" spans="1:28" s="2" customFormat="1" ht="18.75" customHeight="1">
      <c r="A22" s="70" t="s">
        <v>126</v>
      </c>
      <c r="B22" s="116" t="s">
        <v>34</v>
      </c>
      <c r="C22" s="117"/>
      <c r="D22" s="81">
        <v>50</v>
      </c>
      <c r="E22" s="72">
        <v>3.3</v>
      </c>
      <c r="F22" s="72">
        <v>0.6</v>
      </c>
      <c r="G22" s="72">
        <v>19.8</v>
      </c>
      <c r="H22" s="73">
        <v>97.8</v>
      </c>
      <c r="I22" s="83">
        <v>0.09</v>
      </c>
      <c r="J22" s="72">
        <v>0.04</v>
      </c>
      <c r="K22" s="81">
        <v>0</v>
      </c>
      <c r="L22" s="81">
        <v>0</v>
      </c>
      <c r="M22" s="81">
        <v>0</v>
      </c>
      <c r="N22" s="72">
        <v>17.5</v>
      </c>
      <c r="O22" s="73">
        <v>79</v>
      </c>
      <c r="P22" s="74">
        <v>0.012</v>
      </c>
      <c r="Q22" s="72">
        <v>0</v>
      </c>
      <c r="R22" s="73">
        <v>12.2</v>
      </c>
      <c r="S22" s="72">
        <v>0.02</v>
      </c>
      <c r="T22" s="73">
        <v>23.5</v>
      </c>
      <c r="U22" s="83">
        <v>0.95</v>
      </c>
      <c r="V22" s="24"/>
      <c r="W22" s="25"/>
      <c r="X22" s="25"/>
      <c r="Y22" s="25"/>
      <c r="Z22" s="25"/>
      <c r="AA22" s="25"/>
      <c r="AB22" s="25"/>
    </row>
    <row r="23" spans="1:28" s="2" customFormat="1" ht="15.75" customHeight="1">
      <c r="A23" s="175" t="s">
        <v>23</v>
      </c>
      <c r="B23" s="175"/>
      <c r="C23" s="175"/>
      <c r="D23" s="175"/>
      <c r="E23" s="75">
        <f>SUM(E16+E18+E19+E20+E21+E22)</f>
        <v>31.740000000000002</v>
      </c>
      <c r="F23" s="75">
        <f>SUM(F16+F18+F19+F20+F21+F22)</f>
        <v>27.259999999999998</v>
      </c>
      <c r="G23" s="75">
        <f>SUM(G16+G18+G19+G20+G21+G22)</f>
        <v>94.44</v>
      </c>
      <c r="H23" s="75">
        <f>SUM(H16+H18+H19+H20+H21+H22)</f>
        <v>746.67</v>
      </c>
      <c r="I23" s="75">
        <f aca="true" t="shared" si="1" ref="I23:U23">SUM(I16+I18+I19+I20+I21+I22)</f>
        <v>0.58</v>
      </c>
      <c r="J23" s="75">
        <f t="shared" si="1"/>
        <v>0.33</v>
      </c>
      <c r="K23" s="75">
        <f t="shared" si="1"/>
        <v>25.290000000000003</v>
      </c>
      <c r="L23" s="75">
        <f t="shared" si="1"/>
        <v>0.05025</v>
      </c>
      <c r="M23" s="75">
        <f t="shared" si="1"/>
        <v>0.11000000000000001</v>
      </c>
      <c r="N23" s="75">
        <f t="shared" si="1"/>
        <v>158.72</v>
      </c>
      <c r="O23" s="75">
        <f t="shared" si="1"/>
        <v>403.92999999999995</v>
      </c>
      <c r="P23" s="75">
        <f t="shared" si="1"/>
        <v>0.954</v>
      </c>
      <c r="Q23" s="75">
        <f t="shared" si="1"/>
        <v>0.039</v>
      </c>
      <c r="R23" s="75">
        <f t="shared" si="1"/>
        <v>214.56999999999996</v>
      </c>
      <c r="S23" s="75">
        <f t="shared" si="1"/>
        <v>0.226</v>
      </c>
      <c r="T23" s="75">
        <f t="shared" si="1"/>
        <v>109.32000000000001</v>
      </c>
      <c r="U23" s="75">
        <f t="shared" si="1"/>
        <v>3.6559999999999997</v>
      </c>
      <c r="V23" s="31">
        <v>32.83482320788021</v>
      </c>
      <c r="W23" s="32"/>
      <c r="X23" s="32"/>
      <c r="Y23" s="32"/>
      <c r="Z23" s="32"/>
      <c r="AA23" s="32"/>
      <c r="AB23" s="32"/>
    </row>
    <row r="24" spans="1:28" s="2" customFormat="1" ht="15.75" customHeight="1">
      <c r="A24" s="118" t="s">
        <v>68</v>
      </c>
      <c r="B24" s="119"/>
      <c r="C24" s="119"/>
      <c r="D24" s="120"/>
      <c r="E24" s="84">
        <f>SUM(E17+E18+E19+E20+E21+E22)</f>
        <v>33.7</v>
      </c>
      <c r="F24" s="84">
        <f>SUM(F17+F18+F19+F20+F21+F22)</f>
        <v>31.880000000000003</v>
      </c>
      <c r="G24" s="84">
        <f>SUM(G17+G18+G19+G20+G21+G22)</f>
        <v>96.55</v>
      </c>
      <c r="H24" s="84">
        <f>SUM(H17+H18+H19+H20+H21+H22)</f>
        <v>813.31</v>
      </c>
      <c r="I24" s="84">
        <f aca="true" t="shared" si="2" ref="I24:U24">SUM(I17+I18+I19+I20+I21+I22)</f>
        <v>0.5299999999999999</v>
      </c>
      <c r="J24" s="84">
        <f t="shared" si="2"/>
        <v>0.3</v>
      </c>
      <c r="K24" s="84">
        <f t="shared" si="2"/>
        <v>17.229999999999997</v>
      </c>
      <c r="L24" s="84">
        <f t="shared" si="2"/>
        <v>0.09425</v>
      </c>
      <c r="M24" s="84">
        <f t="shared" si="2"/>
        <v>0.11000000000000001</v>
      </c>
      <c r="N24" s="84">
        <f t="shared" si="2"/>
        <v>168.24</v>
      </c>
      <c r="O24" s="84">
        <f t="shared" si="2"/>
        <v>431.78</v>
      </c>
      <c r="P24" s="84">
        <f t="shared" si="2"/>
        <v>0.962</v>
      </c>
      <c r="Q24" s="84">
        <f t="shared" si="2"/>
        <v>0.061</v>
      </c>
      <c r="R24" s="84">
        <f t="shared" si="2"/>
        <v>212.76999999999998</v>
      </c>
      <c r="S24" s="84">
        <f t="shared" si="2"/>
        <v>0.226</v>
      </c>
      <c r="T24" s="84">
        <f t="shared" si="2"/>
        <v>100.66000000000001</v>
      </c>
      <c r="U24" s="84">
        <f t="shared" si="2"/>
        <v>3.886</v>
      </c>
      <c r="V24" s="38"/>
      <c r="W24" s="32"/>
      <c r="X24" s="32"/>
      <c r="Y24" s="32"/>
      <c r="Z24" s="32"/>
      <c r="AA24" s="32"/>
      <c r="AB24" s="32"/>
    </row>
    <row r="25" spans="1:28" s="2" customFormat="1" ht="16.5" customHeight="1">
      <c r="A25" s="140" t="s">
        <v>41</v>
      </c>
      <c r="B25" s="141"/>
      <c r="C25" s="141"/>
      <c r="D25" s="142"/>
      <c r="E25" s="73">
        <f>SUM(E14+E23)</f>
        <v>52.11</v>
      </c>
      <c r="F25" s="73">
        <f>SUM(F14+F23)</f>
        <v>45.9</v>
      </c>
      <c r="G25" s="73">
        <f>SUM(G14+G23)</f>
        <v>180.55</v>
      </c>
      <c r="H25" s="73">
        <f>SUM(H14+H23)</f>
        <v>1340.17</v>
      </c>
      <c r="I25" s="73">
        <f aca="true" t="shared" si="3" ref="I25:T25">SUM(I14+I23)</f>
        <v>0.96</v>
      </c>
      <c r="J25" s="73">
        <f t="shared" si="3"/>
        <v>0.8400000000000001</v>
      </c>
      <c r="K25" s="73">
        <f t="shared" si="3"/>
        <v>39.42</v>
      </c>
      <c r="L25" s="73">
        <f t="shared" si="3"/>
        <v>0.20425000000000004</v>
      </c>
      <c r="M25" s="73">
        <f t="shared" si="3"/>
        <v>0.272</v>
      </c>
      <c r="N25" s="73">
        <f t="shared" si="3"/>
        <v>609.5</v>
      </c>
      <c r="O25" s="73">
        <f t="shared" si="3"/>
        <v>738.3299999999999</v>
      </c>
      <c r="P25" s="73">
        <f t="shared" si="3"/>
        <v>1.056</v>
      </c>
      <c r="Q25" s="73">
        <f t="shared" si="3"/>
        <v>0.058</v>
      </c>
      <c r="R25" s="73">
        <f t="shared" si="3"/>
        <v>483.75</v>
      </c>
      <c r="S25" s="73">
        <f t="shared" si="3"/>
        <v>0.567</v>
      </c>
      <c r="T25" s="73">
        <f t="shared" si="3"/>
        <v>147.56</v>
      </c>
      <c r="U25" s="73">
        <v>9.716</v>
      </c>
      <c r="V25" s="5"/>
      <c r="W25" s="31">
        <v>1.5472976955266105</v>
      </c>
      <c r="X25" s="34" t="s">
        <v>52</v>
      </c>
      <c r="Y25" s="17"/>
      <c r="Z25" s="17"/>
      <c r="AA25" s="17"/>
      <c r="AB25" s="17"/>
    </row>
    <row r="26" spans="1:28" s="2" customFormat="1" ht="16.5" customHeight="1">
      <c r="A26" s="140" t="s">
        <v>43</v>
      </c>
      <c r="B26" s="141"/>
      <c r="C26" s="141"/>
      <c r="D26" s="142"/>
      <c r="E26" s="73">
        <v>77</v>
      </c>
      <c r="F26" s="73">
        <v>79</v>
      </c>
      <c r="G26" s="73">
        <v>335</v>
      </c>
      <c r="H26" s="73">
        <v>2350</v>
      </c>
      <c r="I26" s="72">
        <v>1.2</v>
      </c>
      <c r="J26" s="72">
        <v>1.4</v>
      </c>
      <c r="K26" s="81">
        <v>60</v>
      </c>
      <c r="L26" s="72">
        <v>0.7</v>
      </c>
      <c r="M26" s="81">
        <v>1</v>
      </c>
      <c r="N26" s="81">
        <v>1100</v>
      </c>
      <c r="O26" s="81">
        <v>1100</v>
      </c>
      <c r="P26" s="73">
        <v>3</v>
      </c>
      <c r="Q26" s="72">
        <v>0.3</v>
      </c>
      <c r="R26" s="81">
        <v>1100</v>
      </c>
      <c r="S26" s="72">
        <v>1</v>
      </c>
      <c r="T26" s="81">
        <v>250</v>
      </c>
      <c r="U26" s="72">
        <v>12</v>
      </c>
      <c r="V26" s="5"/>
      <c r="W26" s="17"/>
      <c r="X26" s="17"/>
      <c r="Y26" s="17"/>
      <c r="Z26" s="17"/>
      <c r="AA26" s="17"/>
      <c r="AB26" s="17"/>
    </row>
    <row r="27" spans="1:28" s="2" customFormat="1" ht="15" customHeight="1">
      <c r="A27" s="140" t="s">
        <v>42</v>
      </c>
      <c r="B27" s="141"/>
      <c r="C27" s="141"/>
      <c r="D27" s="142"/>
      <c r="E27" s="85">
        <v>0.668</v>
      </c>
      <c r="F27" s="86">
        <v>0.604</v>
      </c>
      <c r="G27" s="85">
        <v>0.6552</v>
      </c>
      <c r="H27" s="85">
        <v>0.6203</v>
      </c>
      <c r="I27" s="85">
        <v>0.8333</v>
      </c>
      <c r="J27" s="85">
        <v>0.5714</v>
      </c>
      <c r="K27" s="85">
        <v>0.6567</v>
      </c>
      <c r="L27" s="87">
        <v>0.2857</v>
      </c>
      <c r="M27" s="85">
        <v>0.3</v>
      </c>
      <c r="N27" s="85">
        <v>0.5541</v>
      </c>
      <c r="O27" s="85">
        <v>0.6712</v>
      </c>
      <c r="P27" s="85">
        <v>0.3667</v>
      </c>
      <c r="Q27" s="87">
        <v>0.3333</v>
      </c>
      <c r="R27" s="85">
        <v>0.44</v>
      </c>
      <c r="S27" s="85">
        <v>0.6</v>
      </c>
      <c r="T27" s="85">
        <v>0.5904</v>
      </c>
      <c r="U27" s="87">
        <v>0.8083</v>
      </c>
      <c r="V27" s="6"/>
      <c r="W27" s="18"/>
      <c r="X27" s="18"/>
      <c r="Y27" s="18"/>
      <c r="Z27" s="18"/>
      <c r="AA27" s="18"/>
      <c r="AB27" s="18"/>
    </row>
    <row r="28" spans="1:28" s="2" customFormat="1" ht="16.5" customHeight="1">
      <c r="A28" s="88" t="s">
        <v>64</v>
      </c>
      <c r="B28" s="59"/>
      <c r="C28" s="59"/>
      <c r="D28" s="61"/>
      <c r="E28" s="89"/>
      <c r="F28" s="61"/>
      <c r="G28" s="61"/>
      <c r="H28" s="90"/>
      <c r="I28" s="61"/>
      <c r="J28" s="61"/>
      <c r="K28" s="61"/>
      <c r="L28" s="172" t="s">
        <v>59</v>
      </c>
      <c r="M28" s="172"/>
      <c r="N28" s="172"/>
      <c r="O28" s="172"/>
      <c r="P28" s="172"/>
      <c r="Q28" s="172"/>
      <c r="R28" s="172"/>
      <c r="S28" s="172"/>
      <c r="T28" s="172"/>
      <c r="U28" s="172"/>
      <c r="V28" s="7"/>
      <c r="W28" s="19"/>
      <c r="X28" s="19"/>
      <c r="Y28" s="19"/>
      <c r="Z28" s="19"/>
      <c r="AA28" s="19"/>
      <c r="AB28" s="19"/>
    </row>
    <row r="29" spans="1:28" s="2" customFormat="1" ht="13.5" customHeight="1">
      <c r="A29" s="164" t="s">
        <v>24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26"/>
      <c r="W29" s="27"/>
      <c r="X29" s="27"/>
      <c r="Y29" s="27"/>
      <c r="Z29" s="27"/>
      <c r="AA29" s="27"/>
      <c r="AB29" s="27"/>
    </row>
    <row r="30" spans="1:28" s="2" customFormat="1" ht="18" customHeight="1">
      <c r="A30" s="58" t="s">
        <v>57</v>
      </c>
      <c r="B30" s="59"/>
      <c r="C30" s="59"/>
      <c r="D30" s="60"/>
      <c r="E30" s="61"/>
      <c r="F30" s="143" t="s">
        <v>25</v>
      </c>
      <c r="G30" s="143"/>
      <c r="H30" s="143"/>
      <c r="I30" s="61"/>
      <c r="J30" s="61"/>
      <c r="K30" s="134" t="s">
        <v>2</v>
      </c>
      <c r="L30" s="134"/>
      <c r="M30" s="145" t="s">
        <v>50</v>
      </c>
      <c r="N30" s="145"/>
      <c r="O30" s="145"/>
      <c r="P30" s="145"/>
      <c r="Q30" s="145"/>
      <c r="R30" s="145"/>
      <c r="S30" s="61"/>
      <c r="T30" s="61"/>
      <c r="U30" s="61"/>
      <c r="V30" s="26"/>
      <c r="W30" s="27"/>
      <c r="X30" s="27"/>
      <c r="Y30" s="27"/>
      <c r="Z30" s="27"/>
      <c r="AA30" s="27"/>
      <c r="AB30" s="27"/>
    </row>
    <row r="31" spans="1:28" s="2" customFormat="1" ht="11.25" customHeight="1">
      <c r="A31" s="59"/>
      <c r="B31" s="59"/>
      <c r="C31" s="59"/>
      <c r="D31" s="123" t="s">
        <v>3</v>
      </c>
      <c r="E31" s="123"/>
      <c r="F31" s="63">
        <v>1</v>
      </c>
      <c r="G31" s="61"/>
      <c r="H31" s="60"/>
      <c r="I31" s="60"/>
      <c r="J31" s="60"/>
      <c r="K31" s="123" t="s">
        <v>4</v>
      </c>
      <c r="L31" s="123"/>
      <c r="M31" s="133" t="s">
        <v>37</v>
      </c>
      <c r="N31" s="133"/>
      <c r="O31" s="133"/>
      <c r="P31" s="133"/>
      <c r="Q31" s="133"/>
      <c r="R31" s="133"/>
      <c r="S31" s="133"/>
      <c r="T31" s="133"/>
      <c r="U31" s="133"/>
      <c r="V31" s="12"/>
      <c r="W31" s="21"/>
      <c r="X31" s="21"/>
      <c r="Y31" s="21"/>
      <c r="Z31" s="21"/>
      <c r="AA31" s="21"/>
      <c r="AB31" s="21"/>
    </row>
    <row r="32" spans="1:28" s="2" customFormat="1" ht="13.5" customHeight="1">
      <c r="A32" s="124" t="s">
        <v>5</v>
      </c>
      <c r="B32" s="124" t="s">
        <v>6</v>
      </c>
      <c r="C32" s="124"/>
      <c r="D32" s="124" t="s">
        <v>7</v>
      </c>
      <c r="E32" s="171" t="s">
        <v>8</v>
      </c>
      <c r="F32" s="171"/>
      <c r="G32" s="171"/>
      <c r="H32" s="124" t="s">
        <v>9</v>
      </c>
      <c r="I32" s="171" t="s">
        <v>10</v>
      </c>
      <c r="J32" s="171"/>
      <c r="K32" s="171"/>
      <c r="L32" s="171"/>
      <c r="M32" s="171"/>
      <c r="N32" s="171" t="s">
        <v>11</v>
      </c>
      <c r="O32" s="171"/>
      <c r="P32" s="171"/>
      <c r="Q32" s="171"/>
      <c r="R32" s="171"/>
      <c r="S32" s="171"/>
      <c r="T32" s="171"/>
      <c r="U32" s="171"/>
      <c r="V32" s="12"/>
      <c r="W32" s="21"/>
      <c r="X32" s="21"/>
      <c r="Y32" s="21"/>
      <c r="Z32" s="21"/>
      <c r="AA32" s="21"/>
      <c r="AB32" s="21"/>
    </row>
    <row r="33" spans="1:28" s="2" customFormat="1" ht="30.75" customHeight="1">
      <c r="A33" s="125"/>
      <c r="B33" s="131"/>
      <c r="C33" s="132"/>
      <c r="D33" s="125"/>
      <c r="E33" s="64" t="s">
        <v>12</v>
      </c>
      <c r="F33" s="64" t="s">
        <v>13</v>
      </c>
      <c r="G33" s="64" t="s">
        <v>14</v>
      </c>
      <c r="H33" s="125"/>
      <c r="I33" s="64" t="s">
        <v>15</v>
      </c>
      <c r="J33" s="64" t="s">
        <v>38</v>
      </c>
      <c r="K33" s="64" t="s">
        <v>16</v>
      </c>
      <c r="L33" s="64" t="s">
        <v>17</v>
      </c>
      <c r="M33" s="64" t="s">
        <v>61</v>
      </c>
      <c r="N33" s="64" t="s">
        <v>18</v>
      </c>
      <c r="O33" s="64" t="s">
        <v>19</v>
      </c>
      <c r="P33" s="64" t="s">
        <v>62</v>
      </c>
      <c r="Q33" s="64" t="s">
        <v>80</v>
      </c>
      <c r="R33" s="64" t="s">
        <v>63</v>
      </c>
      <c r="S33" s="64" t="s">
        <v>39</v>
      </c>
      <c r="T33" s="64" t="s">
        <v>20</v>
      </c>
      <c r="U33" s="64" t="s">
        <v>21</v>
      </c>
      <c r="V33" s="12"/>
      <c r="W33" s="21"/>
      <c r="X33" s="21"/>
      <c r="Y33" s="21"/>
      <c r="Z33" s="21"/>
      <c r="AA33" s="21"/>
      <c r="AB33" s="21"/>
    </row>
    <row r="34" spans="1:28" s="2" customFormat="1" ht="11.25" customHeight="1">
      <c r="A34" s="65">
        <v>1</v>
      </c>
      <c r="B34" s="170">
        <v>2</v>
      </c>
      <c r="C34" s="170"/>
      <c r="D34" s="66">
        <v>3</v>
      </c>
      <c r="E34" s="66">
        <v>4</v>
      </c>
      <c r="F34" s="66">
        <v>5</v>
      </c>
      <c r="G34" s="66">
        <v>6</v>
      </c>
      <c r="H34" s="66">
        <v>7</v>
      </c>
      <c r="I34" s="66">
        <v>8</v>
      </c>
      <c r="J34" s="66">
        <v>9</v>
      </c>
      <c r="K34" s="66">
        <v>10</v>
      </c>
      <c r="L34" s="66">
        <v>11</v>
      </c>
      <c r="M34" s="66">
        <v>12</v>
      </c>
      <c r="N34" s="66">
        <v>13</v>
      </c>
      <c r="O34" s="66">
        <v>14</v>
      </c>
      <c r="P34" s="66">
        <v>15</v>
      </c>
      <c r="Q34" s="66">
        <v>16</v>
      </c>
      <c r="R34" s="66">
        <v>17</v>
      </c>
      <c r="S34" s="66">
        <v>18</v>
      </c>
      <c r="T34" s="66">
        <v>19</v>
      </c>
      <c r="U34" s="66">
        <v>20</v>
      </c>
      <c r="V34" s="12"/>
      <c r="W34" s="21"/>
      <c r="X34" s="21"/>
      <c r="Y34" s="21"/>
      <c r="Z34" s="21"/>
      <c r="AA34" s="21"/>
      <c r="AB34" s="21"/>
    </row>
    <row r="35" spans="1:28" s="2" customFormat="1" ht="15.75" customHeight="1">
      <c r="A35" s="148" t="s">
        <v>104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50"/>
      <c r="W35" s="37"/>
      <c r="X35" s="38"/>
      <c r="Y35" s="37"/>
      <c r="Z35" s="37"/>
      <c r="AA35" s="37"/>
      <c r="AB35" s="37"/>
    </row>
    <row r="36" spans="1:28" s="2" customFormat="1" ht="22.5" customHeight="1">
      <c r="A36" s="91" t="s">
        <v>126</v>
      </c>
      <c r="B36" s="116" t="s">
        <v>84</v>
      </c>
      <c r="C36" s="117"/>
      <c r="D36" s="92">
        <v>100</v>
      </c>
      <c r="E36" s="93">
        <v>0.48</v>
      </c>
      <c r="F36" s="93">
        <v>0.48</v>
      </c>
      <c r="G36" s="93">
        <v>11.76</v>
      </c>
      <c r="H36" s="93">
        <v>53.3</v>
      </c>
      <c r="I36" s="93">
        <v>0.01</v>
      </c>
      <c r="J36" s="93">
        <v>0</v>
      </c>
      <c r="K36" s="94">
        <v>0.4</v>
      </c>
      <c r="L36" s="95">
        <v>0</v>
      </c>
      <c r="M36" s="92">
        <v>0</v>
      </c>
      <c r="N36" s="94">
        <v>3.4</v>
      </c>
      <c r="O36" s="93">
        <v>0</v>
      </c>
      <c r="P36" s="95">
        <v>0.034</v>
      </c>
      <c r="Q36" s="93">
        <v>0.006</v>
      </c>
      <c r="R36" s="93">
        <v>2.8</v>
      </c>
      <c r="S36" s="93">
        <v>0</v>
      </c>
      <c r="T36" s="93">
        <v>2.8</v>
      </c>
      <c r="U36" s="93">
        <v>0</v>
      </c>
      <c r="V36" s="38"/>
      <c r="W36" s="37"/>
      <c r="X36" s="38"/>
      <c r="Y36" s="37"/>
      <c r="Z36" s="37"/>
      <c r="AA36" s="37"/>
      <c r="AB36" s="37"/>
    </row>
    <row r="37" spans="1:28" s="2" customFormat="1" ht="24.75" customHeight="1">
      <c r="A37" s="76" t="s">
        <v>117</v>
      </c>
      <c r="B37" s="173" t="s">
        <v>106</v>
      </c>
      <c r="C37" s="174"/>
      <c r="D37" s="79">
        <v>15</v>
      </c>
      <c r="E37" s="78">
        <v>3.48</v>
      </c>
      <c r="F37" s="78">
        <v>4.42</v>
      </c>
      <c r="G37" s="78">
        <v>0</v>
      </c>
      <c r="H37" s="78">
        <v>53.7</v>
      </c>
      <c r="I37" s="72">
        <v>0.08</v>
      </c>
      <c r="J37" s="72">
        <v>0.17</v>
      </c>
      <c r="K37" s="72">
        <v>0.17</v>
      </c>
      <c r="L37" s="82">
        <v>0.00158</v>
      </c>
      <c r="M37" s="96">
        <v>0</v>
      </c>
      <c r="N37" s="72">
        <v>90.31</v>
      </c>
      <c r="O37" s="72">
        <v>143.29</v>
      </c>
      <c r="P37" s="72">
        <v>0.02</v>
      </c>
      <c r="Q37" s="72">
        <v>0.01</v>
      </c>
      <c r="R37" s="72">
        <v>19.09</v>
      </c>
      <c r="S37" s="74">
        <v>0.008</v>
      </c>
      <c r="T37" s="72">
        <v>30.93</v>
      </c>
      <c r="U37" s="72">
        <v>1.55</v>
      </c>
      <c r="V37" s="12"/>
      <c r="W37" s="21"/>
      <c r="X37" s="21"/>
      <c r="Y37" s="21"/>
      <c r="Z37" s="21"/>
      <c r="AA37" s="21"/>
      <c r="AB37" s="21"/>
    </row>
    <row r="38" spans="1:28" s="2" customFormat="1" ht="25.5" customHeight="1">
      <c r="A38" s="70">
        <v>345.01</v>
      </c>
      <c r="B38" s="116" t="s">
        <v>85</v>
      </c>
      <c r="C38" s="117"/>
      <c r="D38" s="81">
        <v>200</v>
      </c>
      <c r="E38" s="72">
        <v>9.64</v>
      </c>
      <c r="F38" s="72">
        <v>13.08</v>
      </c>
      <c r="G38" s="72">
        <v>38.4</v>
      </c>
      <c r="H38" s="72">
        <v>380.26</v>
      </c>
      <c r="I38" s="72">
        <v>0.26</v>
      </c>
      <c r="J38" s="72">
        <v>0.04</v>
      </c>
      <c r="K38" s="83">
        <v>0</v>
      </c>
      <c r="L38" s="74">
        <v>0.03</v>
      </c>
      <c r="M38" s="83">
        <v>0.04</v>
      </c>
      <c r="N38" s="73">
        <v>14.2</v>
      </c>
      <c r="O38" s="73">
        <v>179.55</v>
      </c>
      <c r="P38" s="74">
        <v>0.013</v>
      </c>
      <c r="Q38" s="74">
        <v>0.003</v>
      </c>
      <c r="R38" s="73">
        <v>22.9</v>
      </c>
      <c r="S38" s="74">
        <v>0.01</v>
      </c>
      <c r="T38" s="73">
        <v>12</v>
      </c>
      <c r="U38" s="72">
        <v>0.4</v>
      </c>
      <c r="V38" s="12"/>
      <c r="W38" s="21"/>
      <c r="X38" s="21"/>
      <c r="Y38" s="21"/>
      <c r="Z38" s="21"/>
      <c r="AA38" s="21"/>
      <c r="AB38" s="21"/>
    </row>
    <row r="39" spans="1:28" s="2" customFormat="1" ht="18" customHeight="1">
      <c r="A39" s="70" t="s">
        <v>120</v>
      </c>
      <c r="B39" s="116" t="s">
        <v>108</v>
      </c>
      <c r="C39" s="117"/>
      <c r="D39" s="81">
        <v>200</v>
      </c>
      <c r="E39" s="83">
        <v>3.87</v>
      </c>
      <c r="F39" s="83">
        <v>2.86</v>
      </c>
      <c r="G39" s="72">
        <v>11.19</v>
      </c>
      <c r="H39" s="73">
        <v>86</v>
      </c>
      <c r="I39" s="72">
        <v>0</v>
      </c>
      <c r="J39" s="72">
        <v>0</v>
      </c>
      <c r="K39" s="83">
        <v>0</v>
      </c>
      <c r="L39" s="97">
        <v>0</v>
      </c>
      <c r="M39" s="83">
        <v>0</v>
      </c>
      <c r="N39" s="73">
        <v>0.4</v>
      </c>
      <c r="O39" s="83"/>
      <c r="P39" s="81">
        <v>0</v>
      </c>
      <c r="Q39" s="83">
        <v>0.25</v>
      </c>
      <c r="R39" s="83">
        <v>71.15</v>
      </c>
      <c r="S39" s="81">
        <v>0</v>
      </c>
      <c r="T39" s="83"/>
      <c r="U39" s="72">
        <v>0.06</v>
      </c>
      <c r="V39" s="12"/>
      <c r="W39" s="21"/>
      <c r="X39" s="21"/>
      <c r="Y39" s="21"/>
      <c r="Z39" s="21"/>
      <c r="AA39" s="21"/>
      <c r="AB39" s="21"/>
    </row>
    <row r="40" spans="1:28" s="2" customFormat="1" ht="18.75" customHeight="1">
      <c r="A40" s="70" t="s">
        <v>126</v>
      </c>
      <c r="B40" s="116" t="s">
        <v>36</v>
      </c>
      <c r="C40" s="117"/>
      <c r="D40" s="81">
        <v>60</v>
      </c>
      <c r="E40" s="72">
        <v>4.56</v>
      </c>
      <c r="F40" s="72">
        <v>0.48</v>
      </c>
      <c r="G40" s="72">
        <v>29.52</v>
      </c>
      <c r="H40" s="73">
        <v>140.6</v>
      </c>
      <c r="I40" s="72">
        <v>0.04</v>
      </c>
      <c r="J40" s="72">
        <v>0.01</v>
      </c>
      <c r="K40" s="72">
        <v>0.88</v>
      </c>
      <c r="L40" s="81"/>
      <c r="M40" s="81">
        <v>0</v>
      </c>
      <c r="N40" s="73">
        <v>8</v>
      </c>
      <c r="O40" s="73">
        <v>26</v>
      </c>
      <c r="P40" s="74">
        <v>0.005</v>
      </c>
      <c r="Q40" s="74">
        <v>0.002</v>
      </c>
      <c r="R40" s="73">
        <v>52.4</v>
      </c>
      <c r="S40" s="74">
        <v>0.001</v>
      </c>
      <c r="T40" s="73">
        <v>0</v>
      </c>
      <c r="U40" s="72">
        <v>0.44</v>
      </c>
      <c r="V40" s="12"/>
      <c r="W40" s="21"/>
      <c r="X40" s="21"/>
      <c r="Y40" s="21"/>
      <c r="Z40" s="21"/>
      <c r="AA40" s="21"/>
      <c r="AB40" s="21"/>
    </row>
    <row r="41" spans="1:28" s="2" customFormat="1" ht="17.25" customHeight="1">
      <c r="A41" s="183" t="s">
        <v>105</v>
      </c>
      <c r="B41" s="184"/>
      <c r="C41" s="184"/>
      <c r="D41" s="98"/>
      <c r="E41" s="99">
        <f>SUM(E37+E38+E39+E40)</f>
        <v>21.55</v>
      </c>
      <c r="F41" s="99">
        <f>SUM(F37+F38+F39+F40)</f>
        <v>20.84</v>
      </c>
      <c r="G41" s="99">
        <f>SUM(G37+G38+G39+G40)</f>
        <v>79.11</v>
      </c>
      <c r="H41" s="99">
        <f>SUM(H37+H38+H39+H40)</f>
        <v>660.5600000000001</v>
      </c>
      <c r="I41" s="99">
        <f aca="true" t="shared" si="4" ref="I41:U41">SUM(I37+I38+I39+I40)</f>
        <v>0.38</v>
      </c>
      <c r="J41" s="99">
        <f t="shared" si="4"/>
        <v>0.22000000000000003</v>
      </c>
      <c r="K41" s="99">
        <f t="shared" si="4"/>
        <v>1.05</v>
      </c>
      <c r="L41" s="99">
        <f t="shared" si="4"/>
        <v>0.03158</v>
      </c>
      <c r="M41" s="99">
        <f t="shared" si="4"/>
        <v>0.04</v>
      </c>
      <c r="N41" s="99">
        <f t="shared" si="4"/>
        <v>112.91000000000001</v>
      </c>
      <c r="O41" s="99">
        <f t="shared" si="4"/>
        <v>348.84000000000003</v>
      </c>
      <c r="P41" s="99">
        <f t="shared" si="4"/>
        <v>0.038</v>
      </c>
      <c r="Q41" s="99">
        <f t="shared" si="4"/>
        <v>0.265</v>
      </c>
      <c r="R41" s="99">
        <f t="shared" si="4"/>
        <v>165.54</v>
      </c>
      <c r="S41" s="99">
        <f t="shared" si="4"/>
        <v>0.019000000000000003</v>
      </c>
      <c r="T41" s="99">
        <f t="shared" si="4"/>
        <v>42.93</v>
      </c>
      <c r="U41" s="99">
        <f t="shared" si="4"/>
        <v>2.45</v>
      </c>
      <c r="V41" s="12"/>
      <c r="W41" s="21"/>
      <c r="X41" s="21"/>
      <c r="Y41" s="21"/>
      <c r="Z41" s="21"/>
      <c r="AA41" s="21"/>
      <c r="AB41" s="21"/>
    </row>
    <row r="42" spans="1:28" s="2" customFormat="1" ht="18.75" customHeight="1">
      <c r="A42" s="140" t="s">
        <v>58</v>
      </c>
      <c r="B42" s="141"/>
      <c r="C42" s="141"/>
      <c r="D42" s="142"/>
      <c r="E42" s="75">
        <f>SUM(E36:E40)</f>
        <v>22.03</v>
      </c>
      <c r="F42" s="75">
        <f>SUM(F36:F40)</f>
        <v>21.32</v>
      </c>
      <c r="G42" s="75">
        <f>SUM(G36:G40)</f>
        <v>90.86999999999999</v>
      </c>
      <c r="H42" s="75">
        <f>SUM(H36:H40)</f>
        <v>713.86</v>
      </c>
      <c r="I42" s="75">
        <f aca="true" t="shared" si="5" ref="I42:U42">SUM(I36:I40)</f>
        <v>0.38999999999999996</v>
      </c>
      <c r="J42" s="75">
        <f t="shared" si="5"/>
        <v>0.22000000000000003</v>
      </c>
      <c r="K42" s="75">
        <f t="shared" si="5"/>
        <v>1.4500000000000002</v>
      </c>
      <c r="L42" s="75">
        <f t="shared" si="5"/>
        <v>0.03158</v>
      </c>
      <c r="M42" s="75">
        <f t="shared" si="5"/>
        <v>0.04</v>
      </c>
      <c r="N42" s="75">
        <f t="shared" si="5"/>
        <v>116.31000000000002</v>
      </c>
      <c r="O42" s="75">
        <f t="shared" si="5"/>
        <v>348.84000000000003</v>
      </c>
      <c r="P42" s="75">
        <f t="shared" si="5"/>
        <v>0.07200000000000001</v>
      </c>
      <c r="Q42" s="75">
        <f t="shared" si="5"/>
        <v>0.271</v>
      </c>
      <c r="R42" s="75">
        <f t="shared" si="5"/>
        <v>168.34</v>
      </c>
      <c r="S42" s="75">
        <f t="shared" si="5"/>
        <v>0.019000000000000003</v>
      </c>
      <c r="T42" s="75">
        <f t="shared" si="5"/>
        <v>45.73</v>
      </c>
      <c r="U42" s="75">
        <f t="shared" si="5"/>
        <v>2.45</v>
      </c>
      <c r="V42" s="31">
        <v>31.86004660866242</v>
      </c>
      <c r="W42" s="21"/>
      <c r="X42" s="21"/>
      <c r="Y42" s="21"/>
      <c r="Z42" s="21"/>
      <c r="AA42" s="21"/>
      <c r="AB42" s="21"/>
    </row>
    <row r="43" spans="1:28" s="2" customFormat="1" ht="21" customHeight="1">
      <c r="A43" s="148" t="s">
        <v>22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2"/>
      <c r="W43" s="21"/>
      <c r="X43" s="21"/>
      <c r="Y43" s="21"/>
      <c r="Z43" s="21"/>
      <c r="AA43" s="21"/>
      <c r="AB43" s="21"/>
    </row>
    <row r="44" spans="1:28" s="2" customFormat="1" ht="33.75" customHeight="1">
      <c r="A44" s="70">
        <v>13</v>
      </c>
      <c r="B44" s="116" t="s">
        <v>127</v>
      </c>
      <c r="C44" s="117"/>
      <c r="D44" s="81">
        <v>60</v>
      </c>
      <c r="E44" s="72">
        <v>0.64</v>
      </c>
      <c r="F44" s="72">
        <v>0.1</v>
      </c>
      <c r="G44" s="72">
        <v>2.04</v>
      </c>
      <c r="H44" s="72">
        <v>11.6</v>
      </c>
      <c r="I44" s="83">
        <v>0.02</v>
      </c>
      <c r="J44" s="83">
        <v>0.02</v>
      </c>
      <c r="K44" s="72">
        <v>1.03</v>
      </c>
      <c r="L44" s="83">
        <v>0.017</v>
      </c>
      <c r="M44" s="83">
        <v>0</v>
      </c>
      <c r="N44" s="72">
        <v>25.65</v>
      </c>
      <c r="O44" s="72">
        <v>13.62</v>
      </c>
      <c r="P44" s="74">
        <v>0.00299</v>
      </c>
      <c r="Q44" s="74">
        <v>0.017</v>
      </c>
      <c r="R44" s="72">
        <v>9.2</v>
      </c>
      <c r="S44" s="72">
        <v>0.48</v>
      </c>
      <c r="T44" s="72">
        <v>9</v>
      </c>
      <c r="U44" s="72">
        <v>0.28</v>
      </c>
      <c r="W44" s="37"/>
      <c r="X44" s="38"/>
      <c r="Y44" s="37"/>
      <c r="Z44" s="37"/>
      <c r="AA44" s="37"/>
      <c r="AB44" s="37"/>
    </row>
    <row r="45" spans="1:28" s="2" customFormat="1" ht="20.25" customHeight="1">
      <c r="A45" s="70">
        <v>108</v>
      </c>
      <c r="B45" s="116" t="s">
        <v>86</v>
      </c>
      <c r="C45" s="117"/>
      <c r="D45" s="100">
        <v>200</v>
      </c>
      <c r="E45" s="83">
        <v>7.42</v>
      </c>
      <c r="F45" s="83">
        <v>3.91</v>
      </c>
      <c r="G45" s="73">
        <v>20.04</v>
      </c>
      <c r="H45" s="72">
        <v>145</v>
      </c>
      <c r="I45" s="83">
        <v>0.07</v>
      </c>
      <c r="J45" s="83">
        <v>0.07</v>
      </c>
      <c r="K45" s="83">
        <v>0.96</v>
      </c>
      <c r="L45" s="74">
        <v>0.048</v>
      </c>
      <c r="M45" s="83">
        <v>0.022</v>
      </c>
      <c r="N45" s="83">
        <v>24.82</v>
      </c>
      <c r="O45" s="83">
        <v>64.15</v>
      </c>
      <c r="P45" s="74">
        <v>0.00555</v>
      </c>
      <c r="Q45" s="74">
        <v>0.01222</v>
      </c>
      <c r="R45" s="83">
        <v>7.5</v>
      </c>
      <c r="S45" s="74">
        <v>0.0209</v>
      </c>
      <c r="T45" s="83">
        <v>8.73</v>
      </c>
      <c r="U45" s="72">
        <v>0.91</v>
      </c>
      <c r="V45" s="7"/>
      <c r="W45" s="19"/>
      <c r="X45" s="19"/>
      <c r="Y45" s="19"/>
      <c r="Z45" s="19"/>
      <c r="AA45" s="19"/>
      <c r="AB45" s="19"/>
    </row>
    <row r="46" spans="1:28" s="2" customFormat="1" ht="21.75" customHeight="1">
      <c r="A46" s="70">
        <v>489.07</v>
      </c>
      <c r="B46" s="116" t="s">
        <v>60</v>
      </c>
      <c r="C46" s="117"/>
      <c r="D46" s="101" t="s">
        <v>87</v>
      </c>
      <c r="E46" s="72">
        <v>15.73</v>
      </c>
      <c r="F46" s="72">
        <v>14.66</v>
      </c>
      <c r="G46" s="72">
        <v>28.92</v>
      </c>
      <c r="H46" s="72">
        <v>236</v>
      </c>
      <c r="I46" s="72">
        <v>0.12</v>
      </c>
      <c r="J46" s="72">
        <v>0.11</v>
      </c>
      <c r="K46" s="72">
        <v>1.76</v>
      </c>
      <c r="L46" s="72">
        <v>0.04</v>
      </c>
      <c r="M46" s="83">
        <v>0</v>
      </c>
      <c r="N46" s="72">
        <v>134.96</v>
      </c>
      <c r="O46" s="72">
        <v>267.8</v>
      </c>
      <c r="P46" s="72">
        <v>0.1338</v>
      </c>
      <c r="Q46" s="74">
        <v>0.00115</v>
      </c>
      <c r="R46" s="72">
        <v>32.34</v>
      </c>
      <c r="S46" s="74">
        <v>0.049</v>
      </c>
      <c r="T46" s="72">
        <v>58.59</v>
      </c>
      <c r="U46" s="72">
        <v>1.75</v>
      </c>
      <c r="V46" s="12"/>
      <c r="W46" s="21"/>
      <c r="X46" s="21"/>
      <c r="Y46" s="21"/>
      <c r="Z46" s="21"/>
      <c r="AA46" s="21"/>
      <c r="AB46" s="21"/>
    </row>
    <row r="47" spans="1:28" s="2" customFormat="1" ht="19.5" customHeight="1">
      <c r="A47" s="69" t="s">
        <v>126</v>
      </c>
      <c r="B47" s="116" t="s">
        <v>71</v>
      </c>
      <c r="C47" s="117"/>
      <c r="D47" s="81">
        <v>200</v>
      </c>
      <c r="E47" s="72">
        <v>1</v>
      </c>
      <c r="F47" s="72">
        <v>0</v>
      </c>
      <c r="G47" s="72">
        <v>25.4</v>
      </c>
      <c r="H47" s="72">
        <v>105.6</v>
      </c>
      <c r="I47" s="72">
        <v>0.16</v>
      </c>
      <c r="J47" s="72">
        <v>0.13</v>
      </c>
      <c r="K47" s="72">
        <v>2.5</v>
      </c>
      <c r="L47" s="72">
        <v>0.06</v>
      </c>
      <c r="M47" s="83">
        <v>0.05</v>
      </c>
      <c r="N47" s="72">
        <v>43.8</v>
      </c>
      <c r="O47" s="73">
        <v>96.79</v>
      </c>
      <c r="P47" s="73">
        <v>0</v>
      </c>
      <c r="Q47" s="73">
        <v>0</v>
      </c>
      <c r="R47" s="73">
        <v>58</v>
      </c>
      <c r="S47" s="74">
        <v>0.021</v>
      </c>
      <c r="T47" s="72">
        <v>32.92</v>
      </c>
      <c r="U47" s="72">
        <v>1.19</v>
      </c>
      <c r="V47" s="12"/>
      <c r="W47" s="21"/>
      <c r="X47" s="21"/>
      <c r="Y47" s="21"/>
      <c r="Z47" s="21"/>
      <c r="AA47" s="21"/>
      <c r="AB47" s="21"/>
    </row>
    <row r="48" spans="1:28" s="2" customFormat="1" ht="21.75" customHeight="1">
      <c r="A48" s="70">
        <v>66037.03</v>
      </c>
      <c r="B48" s="116" t="s">
        <v>72</v>
      </c>
      <c r="C48" s="117"/>
      <c r="D48" s="65">
        <v>20</v>
      </c>
      <c r="E48" s="70">
        <v>1.7</v>
      </c>
      <c r="F48" s="69">
        <v>2.26</v>
      </c>
      <c r="G48" s="70">
        <v>13.8</v>
      </c>
      <c r="H48" s="70">
        <v>78.9</v>
      </c>
      <c r="I48" s="69">
        <v>0</v>
      </c>
      <c r="J48" s="69">
        <v>0</v>
      </c>
      <c r="K48" s="68">
        <v>0.2</v>
      </c>
      <c r="L48" s="69">
        <v>0</v>
      </c>
      <c r="M48" s="69">
        <v>0</v>
      </c>
      <c r="N48" s="68">
        <v>22.6</v>
      </c>
      <c r="O48" s="68">
        <v>7.7</v>
      </c>
      <c r="P48" s="65">
        <v>0</v>
      </c>
      <c r="Q48" s="65">
        <v>0</v>
      </c>
      <c r="R48" s="71">
        <v>0.45</v>
      </c>
      <c r="S48" s="65">
        <v>0</v>
      </c>
      <c r="T48" s="68">
        <v>3</v>
      </c>
      <c r="U48" s="70">
        <v>0.66</v>
      </c>
      <c r="W48" s="37"/>
      <c r="X48" s="38"/>
      <c r="Y48" s="37"/>
      <c r="Z48" s="37"/>
      <c r="AA48" s="37"/>
      <c r="AB48" s="37"/>
    </row>
    <row r="49" spans="1:28" s="2" customFormat="1" ht="17.25" customHeight="1">
      <c r="A49" s="70" t="s">
        <v>126</v>
      </c>
      <c r="B49" s="116" t="s">
        <v>34</v>
      </c>
      <c r="C49" s="117"/>
      <c r="D49" s="81">
        <v>50</v>
      </c>
      <c r="E49" s="72">
        <v>3.3</v>
      </c>
      <c r="F49" s="72">
        <v>0.6</v>
      </c>
      <c r="G49" s="72">
        <v>19.8</v>
      </c>
      <c r="H49" s="73">
        <v>97.8</v>
      </c>
      <c r="I49" s="83">
        <v>0.09</v>
      </c>
      <c r="J49" s="72">
        <v>0.04</v>
      </c>
      <c r="K49" s="81">
        <v>0</v>
      </c>
      <c r="L49" s="81">
        <v>0</v>
      </c>
      <c r="M49" s="81">
        <v>0</v>
      </c>
      <c r="N49" s="72">
        <v>17.5</v>
      </c>
      <c r="O49" s="73">
        <v>79</v>
      </c>
      <c r="P49" s="74">
        <v>0.012</v>
      </c>
      <c r="Q49" s="74">
        <v>0.00275</v>
      </c>
      <c r="R49" s="73">
        <v>12.2</v>
      </c>
      <c r="S49" s="73">
        <v>0</v>
      </c>
      <c r="T49" s="73">
        <v>23.5</v>
      </c>
      <c r="U49" s="83">
        <v>1.95</v>
      </c>
      <c r="V49" s="39"/>
      <c r="Y49" s="32"/>
      <c r="Z49" s="32"/>
      <c r="AA49" s="32"/>
      <c r="AB49" s="32"/>
    </row>
    <row r="50" spans="1:28" s="4" customFormat="1" ht="15.75" customHeight="1">
      <c r="A50" s="102" t="s">
        <v>23</v>
      </c>
      <c r="B50" s="103"/>
      <c r="C50" s="103"/>
      <c r="D50" s="104"/>
      <c r="E50" s="75">
        <f>SUM(E44:E49)</f>
        <v>29.79</v>
      </c>
      <c r="F50" s="75">
        <f>SUM(F44:F49)</f>
        <v>21.53</v>
      </c>
      <c r="G50" s="75">
        <f>SUM(G44:G49)</f>
        <v>110</v>
      </c>
      <c r="H50" s="75">
        <f>SUM(H44:H49)</f>
        <v>674.9</v>
      </c>
      <c r="I50" s="75">
        <f aca="true" t="shared" si="6" ref="I50:U50">SUM(I44:I49)</f>
        <v>0.45999999999999996</v>
      </c>
      <c r="J50" s="75">
        <f t="shared" si="6"/>
        <v>0.37</v>
      </c>
      <c r="K50" s="75">
        <f t="shared" si="6"/>
        <v>6.45</v>
      </c>
      <c r="L50" s="75">
        <f t="shared" si="6"/>
        <v>0.165</v>
      </c>
      <c r="M50" s="75">
        <f t="shared" si="6"/>
        <v>0.07200000000000001</v>
      </c>
      <c r="N50" s="75">
        <f t="shared" si="6"/>
        <v>269.33000000000004</v>
      </c>
      <c r="O50" s="75">
        <f t="shared" si="6"/>
        <v>529.0600000000001</v>
      </c>
      <c r="P50" s="75">
        <f t="shared" si="6"/>
        <v>0.15434</v>
      </c>
      <c r="Q50" s="75">
        <f t="shared" si="6"/>
        <v>0.033120000000000004</v>
      </c>
      <c r="R50" s="75">
        <f t="shared" si="6"/>
        <v>119.69000000000001</v>
      </c>
      <c r="S50" s="75">
        <f t="shared" si="6"/>
        <v>0.5709000000000001</v>
      </c>
      <c r="T50" s="75">
        <f t="shared" si="6"/>
        <v>135.74</v>
      </c>
      <c r="U50" s="75">
        <f t="shared" si="6"/>
        <v>6.74</v>
      </c>
      <c r="V50" s="31">
        <v>31.98798154764117</v>
      </c>
      <c r="W50" s="42"/>
      <c r="X50" s="41"/>
      <c r="Y50" s="42"/>
      <c r="Z50" s="42"/>
      <c r="AA50" s="42"/>
      <c r="AB50" s="42"/>
    </row>
    <row r="51" spans="1:28" s="2" customFormat="1" ht="17.25" customHeight="1">
      <c r="A51" s="140" t="s">
        <v>41</v>
      </c>
      <c r="B51" s="141"/>
      <c r="C51" s="141"/>
      <c r="D51" s="142"/>
      <c r="E51" s="72">
        <f>SUM(E42+E50)</f>
        <v>51.82</v>
      </c>
      <c r="F51" s="72">
        <f>SUM(F42+F50)</f>
        <v>42.85</v>
      </c>
      <c r="G51" s="72">
        <f>SUM(G42+G50)</f>
        <v>200.87</v>
      </c>
      <c r="H51" s="72">
        <f>SUM(H42+H50)</f>
        <v>1388.76</v>
      </c>
      <c r="I51" s="72">
        <f aca="true" t="shared" si="7" ref="I51:U51">SUM(I42+I50)</f>
        <v>0.8499999999999999</v>
      </c>
      <c r="J51" s="72">
        <f t="shared" si="7"/>
        <v>0.5900000000000001</v>
      </c>
      <c r="K51" s="72">
        <f t="shared" si="7"/>
        <v>7.9</v>
      </c>
      <c r="L51" s="72">
        <f t="shared" si="7"/>
        <v>0.19658</v>
      </c>
      <c r="M51" s="72">
        <f t="shared" si="7"/>
        <v>0.11200000000000002</v>
      </c>
      <c r="N51" s="72">
        <f t="shared" si="7"/>
        <v>385.64000000000004</v>
      </c>
      <c r="O51" s="72">
        <f t="shared" si="7"/>
        <v>877.9000000000001</v>
      </c>
      <c r="P51" s="72">
        <f t="shared" si="7"/>
        <v>0.22634</v>
      </c>
      <c r="Q51" s="72">
        <f t="shared" si="7"/>
        <v>0.30412</v>
      </c>
      <c r="R51" s="72">
        <f t="shared" si="7"/>
        <v>288.03000000000003</v>
      </c>
      <c r="S51" s="72">
        <f t="shared" si="7"/>
        <v>0.5899000000000001</v>
      </c>
      <c r="T51" s="72">
        <f t="shared" si="7"/>
        <v>181.47</v>
      </c>
      <c r="U51" s="72">
        <f t="shared" si="7"/>
        <v>9.190000000000001</v>
      </c>
      <c r="W51" s="31">
        <v>2.046378303544488</v>
      </c>
      <c r="X51" s="40" t="s">
        <v>53</v>
      </c>
      <c r="Y51" s="32"/>
      <c r="Z51" s="32"/>
      <c r="AA51" s="32"/>
      <c r="AB51" s="32"/>
    </row>
    <row r="52" spans="1:28" s="2" customFormat="1" ht="18" customHeight="1">
      <c r="A52" s="140" t="s">
        <v>43</v>
      </c>
      <c r="B52" s="141"/>
      <c r="C52" s="141"/>
      <c r="D52" s="142"/>
      <c r="E52" s="73">
        <v>77</v>
      </c>
      <c r="F52" s="73">
        <v>79</v>
      </c>
      <c r="G52" s="73">
        <v>335</v>
      </c>
      <c r="H52" s="73">
        <v>2350</v>
      </c>
      <c r="I52" s="72">
        <v>1.2</v>
      </c>
      <c r="J52" s="72">
        <v>1.4</v>
      </c>
      <c r="K52" s="73">
        <v>60</v>
      </c>
      <c r="L52" s="72">
        <v>0.7</v>
      </c>
      <c r="M52" s="73">
        <v>1</v>
      </c>
      <c r="N52" s="81">
        <v>1100</v>
      </c>
      <c r="O52" s="81">
        <v>1100</v>
      </c>
      <c r="P52" s="73">
        <v>3</v>
      </c>
      <c r="Q52" s="72">
        <v>0.3</v>
      </c>
      <c r="R52" s="81">
        <v>1100</v>
      </c>
      <c r="S52" s="73">
        <v>1</v>
      </c>
      <c r="T52" s="73">
        <v>250</v>
      </c>
      <c r="U52" s="73">
        <v>12</v>
      </c>
      <c r="V52" s="7"/>
      <c r="W52" s="19"/>
      <c r="X52" s="19"/>
      <c r="Y52" s="19"/>
      <c r="Z52" s="19"/>
      <c r="AA52" s="19"/>
      <c r="AB52" s="19"/>
    </row>
    <row r="53" spans="1:28" s="28" customFormat="1" ht="20.25" customHeight="1">
      <c r="A53" s="151" t="s">
        <v>42</v>
      </c>
      <c r="B53" s="152"/>
      <c r="C53" s="152"/>
      <c r="D53" s="153"/>
      <c r="E53" s="85">
        <v>0.6621</v>
      </c>
      <c r="F53" s="85">
        <v>0.5742</v>
      </c>
      <c r="G53" s="85">
        <v>0.6331</v>
      </c>
      <c r="H53" s="85">
        <v>0.5733</v>
      </c>
      <c r="I53" s="85">
        <v>0.71</v>
      </c>
      <c r="J53" s="85">
        <v>0.4214</v>
      </c>
      <c r="K53" s="85">
        <v>0.1317</v>
      </c>
      <c r="L53" s="87">
        <v>0.2857</v>
      </c>
      <c r="M53" s="87">
        <v>0.11</v>
      </c>
      <c r="N53" s="85">
        <v>0.3506</v>
      </c>
      <c r="O53" s="85">
        <v>0.8</v>
      </c>
      <c r="P53" s="85">
        <v>0.077</v>
      </c>
      <c r="Q53" s="85">
        <v>1</v>
      </c>
      <c r="R53" s="85">
        <v>0.2618</v>
      </c>
      <c r="S53" s="87">
        <v>0.59</v>
      </c>
      <c r="T53" s="85">
        <v>0.726</v>
      </c>
      <c r="U53" s="85">
        <v>0.766</v>
      </c>
      <c r="V53" s="12"/>
      <c r="W53" s="21"/>
      <c r="X53" s="21"/>
      <c r="Y53" s="21"/>
      <c r="Z53" s="21"/>
      <c r="AA53" s="21"/>
      <c r="AB53" s="21"/>
    </row>
    <row r="54" spans="1:28" s="28" customFormat="1" ht="15.75" customHeight="1">
      <c r="A54" s="88" t="s">
        <v>64</v>
      </c>
      <c r="B54" s="59"/>
      <c r="C54" s="59"/>
      <c r="D54" s="61"/>
      <c r="E54" s="61"/>
      <c r="F54" s="61"/>
      <c r="G54" s="61"/>
      <c r="H54" s="61"/>
      <c r="I54" s="61"/>
      <c r="J54" s="61"/>
      <c r="K54" s="61"/>
      <c r="L54" s="144" t="s">
        <v>59</v>
      </c>
      <c r="M54" s="144"/>
      <c r="N54" s="144"/>
      <c r="O54" s="144"/>
      <c r="P54" s="144"/>
      <c r="Q54" s="144"/>
      <c r="R54" s="144"/>
      <c r="S54" s="144"/>
      <c r="T54" s="144"/>
      <c r="U54" s="144"/>
      <c r="V54" s="12"/>
      <c r="W54" s="21"/>
      <c r="X54" s="21"/>
      <c r="Y54" s="21"/>
      <c r="Z54" s="21"/>
      <c r="AA54" s="21"/>
      <c r="AB54" s="21"/>
    </row>
    <row r="55" spans="1:28" s="2" customFormat="1" ht="15" customHeight="1">
      <c r="A55" s="164" t="s">
        <v>26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2"/>
      <c r="W55" s="21"/>
      <c r="X55" s="21"/>
      <c r="Y55" s="21"/>
      <c r="Z55" s="21"/>
      <c r="AA55" s="21"/>
      <c r="AB55" s="21"/>
    </row>
    <row r="56" spans="1:28" s="2" customFormat="1" ht="14.25" customHeight="1">
      <c r="A56" s="58" t="s">
        <v>57</v>
      </c>
      <c r="B56" s="59"/>
      <c r="C56" s="59"/>
      <c r="D56" s="60"/>
      <c r="E56" s="61"/>
      <c r="F56" s="143" t="s">
        <v>27</v>
      </c>
      <c r="G56" s="143"/>
      <c r="H56" s="143"/>
      <c r="I56" s="61"/>
      <c r="J56" s="61"/>
      <c r="K56" s="134" t="s">
        <v>2</v>
      </c>
      <c r="L56" s="134"/>
      <c r="M56" s="145" t="s">
        <v>50</v>
      </c>
      <c r="N56" s="145"/>
      <c r="O56" s="145"/>
      <c r="P56" s="145"/>
      <c r="Q56" s="145"/>
      <c r="R56" s="145"/>
      <c r="S56" s="61"/>
      <c r="T56" s="61"/>
      <c r="U56" s="61"/>
      <c r="V56" s="12"/>
      <c r="W56" s="21"/>
      <c r="X56" s="21"/>
      <c r="Y56" s="21"/>
      <c r="Z56" s="21"/>
      <c r="AA56" s="21"/>
      <c r="AB56" s="21"/>
    </row>
    <row r="57" spans="1:28" s="2" customFormat="1" ht="12" customHeight="1">
      <c r="A57" s="59"/>
      <c r="B57" s="59"/>
      <c r="C57" s="59"/>
      <c r="D57" s="123" t="s">
        <v>3</v>
      </c>
      <c r="E57" s="123"/>
      <c r="F57" s="63">
        <v>1</v>
      </c>
      <c r="G57" s="61"/>
      <c r="H57" s="60"/>
      <c r="I57" s="60"/>
      <c r="J57" s="60"/>
      <c r="K57" s="123" t="s">
        <v>4</v>
      </c>
      <c r="L57" s="123"/>
      <c r="M57" s="133" t="s">
        <v>37</v>
      </c>
      <c r="N57" s="133"/>
      <c r="O57" s="133"/>
      <c r="P57" s="133"/>
      <c r="Q57" s="133"/>
      <c r="R57" s="133"/>
      <c r="S57" s="133"/>
      <c r="T57" s="133"/>
      <c r="U57" s="133"/>
      <c r="V57" s="12"/>
      <c r="W57" s="21"/>
      <c r="X57" s="21"/>
      <c r="Y57" s="21"/>
      <c r="Z57" s="21"/>
      <c r="AA57" s="21"/>
      <c r="AB57" s="21"/>
    </row>
    <row r="58" spans="1:28" s="2" customFormat="1" ht="11.25" customHeight="1">
      <c r="A58" s="124" t="s">
        <v>5</v>
      </c>
      <c r="B58" s="129" t="s">
        <v>6</v>
      </c>
      <c r="C58" s="130"/>
      <c r="D58" s="124" t="s">
        <v>7</v>
      </c>
      <c r="E58" s="157" t="s">
        <v>8</v>
      </c>
      <c r="F58" s="158"/>
      <c r="G58" s="159"/>
      <c r="H58" s="124" t="s">
        <v>9</v>
      </c>
      <c r="I58" s="157" t="s">
        <v>10</v>
      </c>
      <c r="J58" s="158"/>
      <c r="K58" s="158"/>
      <c r="L58" s="158"/>
      <c r="M58" s="159"/>
      <c r="N58" s="105" t="s">
        <v>11</v>
      </c>
      <c r="O58" s="106"/>
      <c r="P58" s="106"/>
      <c r="Q58" s="106"/>
      <c r="R58" s="106"/>
      <c r="S58" s="106"/>
      <c r="T58" s="106"/>
      <c r="U58" s="107"/>
      <c r="V58" s="24"/>
      <c r="W58" s="25"/>
      <c r="X58" s="25"/>
      <c r="Y58" s="25"/>
      <c r="Z58" s="25"/>
      <c r="AA58" s="25"/>
      <c r="AB58" s="25"/>
    </row>
    <row r="59" spans="1:28" s="2" customFormat="1" ht="31.5" customHeight="1">
      <c r="A59" s="125"/>
      <c r="B59" s="131"/>
      <c r="C59" s="132"/>
      <c r="D59" s="125"/>
      <c r="E59" s="64" t="s">
        <v>12</v>
      </c>
      <c r="F59" s="64" t="s">
        <v>13</v>
      </c>
      <c r="G59" s="64" t="s">
        <v>14</v>
      </c>
      <c r="H59" s="125"/>
      <c r="I59" s="64" t="s">
        <v>15</v>
      </c>
      <c r="J59" s="64" t="s">
        <v>38</v>
      </c>
      <c r="K59" s="64" t="s">
        <v>16</v>
      </c>
      <c r="L59" s="64" t="s">
        <v>17</v>
      </c>
      <c r="M59" s="64" t="s">
        <v>61</v>
      </c>
      <c r="N59" s="64" t="s">
        <v>18</v>
      </c>
      <c r="O59" s="64" t="s">
        <v>19</v>
      </c>
      <c r="P59" s="64" t="s">
        <v>62</v>
      </c>
      <c r="Q59" s="64" t="s">
        <v>80</v>
      </c>
      <c r="R59" s="64" t="s">
        <v>63</v>
      </c>
      <c r="S59" s="64" t="s">
        <v>39</v>
      </c>
      <c r="T59" s="64" t="s">
        <v>20</v>
      </c>
      <c r="U59" s="64" t="s">
        <v>21</v>
      </c>
      <c r="V59" s="12"/>
      <c r="W59" s="21"/>
      <c r="X59" s="21"/>
      <c r="Y59" s="21"/>
      <c r="Z59" s="21"/>
      <c r="AA59" s="21"/>
      <c r="AB59" s="21"/>
    </row>
    <row r="60" spans="1:28" s="2" customFormat="1" ht="15" customHeight="1">
      <c r="A60" s="65">
        <v>1</v>
      </c>
      <c r="B60" s="135">
        <v>2</v>
      </c>
      <c r="C60" s="136"/>
      <c r="D60" s="66">
        <v>3</v>
      </c>
      <c r="E60" s="66">
        <v>4</v>
      </c>
      <c r="F60" s="66">
        <v>5</v>
      </c>
      <c r="G60" s="66">
        <v>6</v>
      </c>
      <c r="H60" s="66">
        <v>7</v>
      </c>
      <c r="I60" s="66">
        <v>8</v>
      </c>
      <c r="J60" s="66">
        <v>9</v>
      </c>
      <c r="K60" s="66">
        <v>10</v>
      </c>
      <c r="L60" s="66">
        <v>11</v>
      </c>
      <c r="M60" s="66">
        <v>12</v>
      </c>
      <c r="N60" s="66">
        <v>13</v>
      </c>
      <c r="O60" s="66">
        <v>14</v>
      </c>
      <c r="P60" s="66">
        <v>15</v>
      </c>
      <c r="Q60" s="66">
        <v>16</v>
      </c>
      <c r="R60" s="66">
        <v>17</v>
      </c>
      <c r="S60" s="66">
        <v>18</v>
      </c>
      <c r="T60" s="66">
        <v>19</v>
      </c>
      <c r="U60" s="66">
        <v>20</v>
      </c>
      <c r="W60" s="32"/>
      <c r="X60" s="32"/>
      <c r="Y60" s="32"/>
      <c r="Z60" s="32"/>
      <c r="AA60" s="32"/>
      <c r="AB60" s="32"/>
    </row>
    <row r="61" spans="1:28" s="2" customFormat="1" ht="15.75" customHeight="1">
      <c r="A61" s="160" t="s">
        <v>104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2"/>
      <c r="V61" s="38"/>
      <c r="W61" s="32"/>
      <c r="X61" s="32"/>
      <c r="Y61" s="32"/>
      <c r="Z61" s="32"/>
      <c r="AA61" s="32"/>
      <c r="AB61" s="32"/>
    </row>
    <row r="62" spans="1:28" s="2" customFormat="1" ht="14.25" customHeight="1">
      <c r="A62" s="69">
        <v>66037.03</v>
      </c>
      <c r="B62" s="116" t="s">
        <v>72</v>
      </c>
      <c r="C62" s="117"/>
      <c r="D62" s="81">
        <v>20</v>
      </c>
      <c r="E62" s="68">
        <v>1.7</v>
      </c>
      <c r="F62" s="69">
        <v>2.26</v>
      </c>
      <c r="G62" s="68">
        <v>13.8</v>
      </c>
      <c r="H62" s="68">
        <v>78.9</v>
      </c>
      <c r="I62" s="70">
        <v>0.04</v>
      </c>
      <c r="J62" s="70">
        <v>0.02</v>
      </c>
      <c r="K62" s="65">
        <v>10</v>
      </c>
      <c r="L62" s="65">
        <v>0</v>
      </c>
      <c r="M62" s="70">
        <v>0.2</v>
      </c>
      <c r="N62" s="70">
        <v>16</v>
      </c>
      <c r="O62" s="70">
        <v>11</v>
      </c>
      <c r="P62" s="68">
        <v>0</v>
      </c>
      <c r="Q62" s="70">
        <v>0</v>
      </c>
      <c r="R62" s="70">
        <v>1.7</v>
      </c>
      <c r="S62" s="65">
        <v>0</v>
      </c>
      <c r="T62" s="70">
        <v>5</v>
      </c>
      <c r="U62" s="70">
        <v>0.12</v>
      </c>
      <c r="V62" s="7"/>
      <c r="W62" s="19"/>
      <c r="X62" s="19"/>
      <c r="Y62" s="19"/>
      <c r="Z62" s="19"/>
      <c r="AA62" s="19"/>
      <c r="AB62" s="19"/>
    </row>
    <row r="63" spans="1:28" s="2" customFormat="1" ht="24" customHeight="1">
      <c r="A63" s="69">
        <v>469</v>
      </c>
      <c r="B63" s="121" t="s">
        <v>100</v>
      </c>
      <c r="C63" s="122"/>
      <c r="D63" s="69">
        <v>170</v>
      </c>
      <c r="E63" s="68">
        <v>27.84</v>
      </c>
      <c r="F63" s="69">
        <v>18</v>
      </c>
      <c r="G63" s="68">
        <v>32.4</v>
      </c>
      <c r="H63" s="68">
        <v>279.6</v>
      </c>
      <c r="I63" s="70">
        <v>0.2</v>
      </c>
      <c r="J63" s="70">
        <v>0.3</v>
      </c>
      <c r="K63" s="70">
        <v>0.0935</v>
      </c>
      <c r="L63" s="70">
        <v>0.02</v>
      </c>
      <c r="M63" s="70">
        <v>0.27</v>
      </c>
      <c r="N63" s="68">
        <v>215.968</v>
      </c>
      <c r="O63" s="68">
        <v>384.01</v>
      </c>
      <c r="P63" s="71">
        <v>0.041</v>
      </c>
      <c r="Q63" s="70">
        <v>0.0312</v>
      </c>
      <c r="R63" s="68">
        <v>181.88</v>
      </c>
      <c r="S63" s="71">
        <v>0.0013</v>
      </c>
      <c r="T63" s="68">
        <v>93.8825</v>
      </c>
      <c r="U63" s="70">
        <v>1.533</v>
      </c>
      <c r="V63" s="12"/>
      <c r="W63" s="21"/>
      <c r="X63" s="21"/>
      <c r="Y63" s="21"/>
      <c r="Z63" s="21"/>
      <c r="AA63" s="21"/>
      <c r="AB63" s="21"/>
    </row>
    <row r="64" spans="1:28" s="2" customFormat="1" ht="17.25" customHeight="1">
      <c r="A64" s="70">
        <v>351.01</v>
      </c>
      <c r="B64" s="121" t="s">
        <v>88</v>
      </c>
      <c r="C64" s="122"/>
      <c r="D64" s="81">
        <v>200</v>
      </c>
      <c r="E64" s="72">
        <v>0.03</v>
      </c>
      <c r="F64" s="72">
        <v>0.02</v>
      </c>
      <c r="G64" s="72">
        <v>18.62</v>
      </c>
      <c r="H64" s="73">
        <v>73.23</v>
      </c>
      <c r="I64" s="83">
        <v>0.06</v>
      </c>
      <c r="J64" s="83">
        <v>0.01</v>
      </c>
      <c r="K64" s="73">
        <v>1.7</v>
      </c>
      <c r="L64" s="83">
        <v>0</v>
      </c>
      <c r="M64" s="83">
        <v>0</v>
      </c>
      <c r="N64" s="72">
        <v>8.05</v>
      </c>
      <c r="O64" s="72">
        <v>9.78</v>
      </c>
      <c r="P64" s="72">
        <v>0.1004</v>
      </c>
      <c r="Q64" s="72">
        <v>0.02</v>
      </c>
      <c r="R64" s="72">
        <v>31.77</v>
      </c>
      <c r="S64" s="81">
        <v>0</v>
      </c>
      <c r="T64" s="72">
        <v>5.24</v>
      </c>
      <c r="U64" s="72">
        <v>0.87</v>
      </c>
      <c r="W64" s="32"/>
      <c r="X64" s="32"/>
      <c r="Y64" s="32"/>
      <c r="Z64" s="32"/>
      <c r="AA64" s="32"/>
      <c r="AB64" s="32"/>
    </row>
    <row r="65" spans="1:28" s="2" customFormat="1" ht="18.75" customHeight="1">
      <c r="A65" s="70" t="s">
        <v>126</v>
      </c>
      <c r="B65" s="116" t="s">
        <v>36</v>
      </c>
      <c r="C65" s="117"/>
      <c r="D65" s="81">
        <v>60</v>
      </c>
      <c r="E65" s="72">
        <v>4.56</v>
      </c>
      <c r="F65" s="72">
        <v>0.48</v>
      </c>
      <c r="G65" s="72">
        <v>29.52</v>
      </c>
      <c r="H65" s="73">
        <v>140.6</v>
      </c>
      <c r="I65" s="72">
        <v>0.1</v>
      </c>
      <c r="J65" s="83">
        <v>0.01</v>
      </c>
      <c r="K65" s="73">
        <v>0.1</v>
      </c>
      <c r="L65" s="83">
        <v>0.01</v>
      </c>
      <c r="M65" s="83">
        <v>0</v>
      </c>
      <c r="N65" s="72">
        <v>10.5</v>
      </c>
      <c r="O65" s="72">
        <v>47.4</v>
      </c>
      <c r="P65" s="73">
        <v>0</v>
      </c>
      <c r="Q65" s="72">
        <v>0</v>
      </c>
      <c r="R65" s="72">
        <v>0</v>
      </c>
      <c r="S65" s="73">
        <v>0</v>
      </c>
      <c r="T65" s="72">
        <v>14.1</v>
      </c>
      <c r="U65" s="72">
        <v>1.2</v>
      </c>
      <c r="V65" s="33"/>
      <c r="Y65" s="32"/>
      <c r="Z65" s="32"/>
      <c r="AA65" s="32"/>
      <c r="AB65" s="32"/>
    </row>
    <row r="66" spans="1:28" s="2" customFormat="1" ht="19.5" customHeight="1">
      <c r="A66" s="137" t="s">
        <v>58</v>
      </c>
      <c r="B66" s="138"/>
      <c r="C66" s="138"/>
      <c r="D66" s="139"/>
      <c r="E66" s="108">
        <f>SUM(E62:E65)</f>
        <v>34.13</v>
      </c>
      <c r="F66" s="108">
        <f>SUM(F62:F65)</f>
        <v>20.759999999999998</v>
      </c>
      <c r="G66" s="108">
        <f>SUM(G62:G65)</f>
        <v>94.34</v>
      </c>
      <c r="H66" s="108">
        <f>SUM(H62:H65)</f>
        <v>572.33</v>
      </c>
      <c r="I66" s="108">
        <f aca="true" t="shared" si="8" ref="I66:U66">SUM(I62:I65)</f>
        <v>0.4</v>
      </c>
      <c r="J66" s="108">
        <f t="shared" si="8"/>
        <v>0.34</v>
      </c>
      <c r="K66" s="108">
        <f t="shared" si="8"/>
        <v>11.8935</v>
      </c>
      <c r="L66" s="108">
        <f t="shared" si="8"/>
        <v>0.03</v>
      </c>
      <c r="M66" s="108">
        <f t="shared" si="8"/>
        <v>0.47000000000000003</v>
      </c>
      <c r="N66" s="108">
        <f t="shared" si="8"/>
        <v>250.518</v>
      </c>
      <c r="O66" s="108">
        <f t="shared" si="8"/>
        <v>452.18999999999994</v>
      </c>
      <c r="P66" s="108">
        <f t="shared" si="8"/>
        <v>0.1414</v>
      </c>
      <c r="Q66" s="108">
        <f t="shared" si="8"/>
        <v>0.051199999999999996</v>
      </c>
      <c r="R66" s="108">
        <f t="shared" si="8"/>
        <v>215.35</v>
      </c>
      <c r="S66" s="108">
        <f t="shared" si="8"/>
        <v>0.0013</v>
      </c>
      <c r="T66" s="108">
        <f t="shared" si="8"/>
        <v>118.22249999999998</v>
      </c>
      <c r="U66" s="108">
        <f t="shared" si="8"/>
        <v>3.723</v>
      </c>
      <c r="V66" s="31">
        <v>22.04167527494439</v>
      </c>
      <c r="W66" s="21"/>
      <c r="X66" s="21"/>
      <c r="Y66" s="21"/>
      <c r="Z66" s="21"/>
      <c r="AA66" s="21"/>
      <c r="AB66" s="21"/>
    </row>
    <row r="67" spans="1:28" s="4" customFormat="1" ht="16.5" customHeight="1">
      <c r="A67" s="148" t="s">
        <v>22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50"/>
      <c r="V67" s="41"/>
      <c r="W67" s="42"/>
      <c r="X67" s="42"/>
      <c r="Y67" s="42"/>
      <c r="Z67" s="42"/>
      <c r="AA67" s="42"/>
      <c r="AB67" s="42"/>
    </row>
    <row r="68" spans="1:28" s="2" customFormat="1" ht="33.75" customHeight="1">
      <c r="A68" s="70">
        <v>529</v>
      </c>
      <c r="B68" s="146" t="s">
        <v>89</v>
      </c>
      <c r="C68" s="147"/>
      <c r="D68" s="83">
        <v>30</v>
      </c>
      <c r="E68" s="72">
        <v>1.32</v>
      </c>
      <c r="F68" s="72">
        <v>0.03</v>
      </c>
      <c r="G68" s="72">
        <v>1.32</v>
      </c>
      <c r="H68" s="72">
        <v>10.5</v>
      </c>
      <c r="I68" s="72">
        <v>0.03</v>
      </c>
      <c r="J68" s="72">
        <v>0.01</v>
      </c>
      <c r="K68" s="72">
        <v>8.91</v>
      </c>
      <c r="L68" s="72">
        <v>0.32</v>
      </c>
      <c r="M68" s="72">
        <v>0</v>
      </c>
      <c r="N68" s="72">
        <v>12.84</v>
      </c>
      <c r="O68" s="72">
        <v>8.93</v>
      </c>
      <c r="P68" s="72">
        <v>0.01018</v>
      </c>
      <c r="Q68" s="72">
        <v>0.19</v>
      </c>
      <c r="R68" s="72">
        <v>61.37</v>
      </c>
      <c r="S68" s="97">
        <v>0.00142</v>
      </c>
      <c r="T68" s="72">
        <v>9.82</v>
      </c>
      <c r="U68" s="72">
        <v>0.29</v>
      </c>
      <c r="V68" s="8"/>
      <c r="W68" s="14"/>
      <c r="X68" s="14"/>
      <c r="Y68" s="14"/>
      <c r="Z68" s="14"/>
      <c r="AA68" s="14"/>
      <c r="AB68" s="14"/>
    </row>
    <row r="69" spans="1:28" s="2" customFormat="1" ht="34.5" customHeight="1">
      <c r="A69" s="76" t="s">
        <v>90</v>
      </c>
      <c r="B69" s="187" t="s">
        <v>91</v>
      </c>
      <c r="C69" s="188"/>
      <c r="D69" s="79">
        <v>60</v>
      </c>
      <c r="E69" s="78">
        <v>0.91</v>
      </c>
      <c r="F69" s="78">
        <v>4.15</v>
      </c>
      <c r="G69" s="78">
        <v>4.56</v>
      </c>
      <c r="H69" s="78">
        <v>60.32</v>
      </c>
      <c r="I69" s="78">
        <v>0.05</v>
      </c>
      <c r="J69" s="78">
        <v>0.03</v>
      </c>
      <c r="K69" s="78">
        <v>23</v>
      </c>
      <c r="L69" s="78">
        <v>0</v>
      </c>
      <c r="M69" s="78">
        <v>0</v>
      </c>
      <c r="N69" s="78">
        <v>29.4</v>
      </c>
      <c r="O69" s="78">
        <v>43.3</v>
      </c>
      <c r="P69" s="78">
        <v>0</v>
      </c>
      <c r="Q69" s="78">
        <v>0.04</v>
      </c>
      <c r="R69" s="78">
        <v>51.03</v>
      </c>
      <c r="S69" s="80">
        <v>0.001</v>
      </c>
      <c r="T69" s="78">
        <v>7.63</v>
      </c>
      <c r="U69" s="78">
        <v>0.65</v>
      </c>
      <c r="V69" s="8"/>
      <c r="W69" s="14"/>
      <c r="X69" s="14"/>
      <c r="Y69" s="14"/>
      <c r="Z69" s="14"/>
      <c r="AA69" s="14"/>
      <c r="AB69" s="14"/>
    </row>
    <row r="70" spans="1:28" s="2" customFormat="1" ht="30" customHeight="1">
      <c r="A70" s="70" t="s">
        <v>121</v>
      </c>
      <c r="B70" s="116" t="s">
        <v>92</v>
      </c>
      <c r="C70" s="117"/>
      <c r="D70" s="69" t="s">
        <v>28</v>
      </c>
      <c r="E70" s="70">
        <v>5.11</v>
      </c>
      <c r="F70" s="71">
        <v>4.47</v>
      </c>
      <c r="G70" s="70">
        <v>10.85</v>
      </c>
      <c r="H70" s="70">
        <v>103.9</v>
      </c>
      <c r="I70" s="69">
        <v>0.05</v>
      </c>
      <c r="J70" s="69">
        <v>0.05</v>
      </c>
      <c r="K70" s="68">
        <v>15.7</v>
      </c>
      <c r="L70" s="70">
        <v>0.059</v>
      </c>
      <c r="M70" s="70">
        <v>0</v>
      </c>
      <c r="N70" s="70">
        <v>37.88</v>
      </c>
      <c r="O70" s="70">
        <v>38.91</v>
      </c>
      <c r="P70" s="70">
        <v>0.22</v>
      </c>
      <c r="Q70" s="70">
        <v>0.48</v>
      </c>
      <c r="R70" s="70">
        <v>98.2</v>
      </c>
      <c r="S70" s="70">
        <v>0.03</v>
      </c>
      <c r="T70" s="70">
        <v>18.44</v>
      </c>
      <c r="U70" s="70">
        <v>0.93</v>
      </c>
      <c r="V70" s="10"/>
      <c r="W70" s="15"/>
      <c r="X70" s="15"/>
      <c r="Y70" s="15"/>
      <c r="Z70" s="15"/>
      <c r="AA70" s="15"/>
      <c r="AB70" s="15"/>
    </row>
    <row r="71" spans="1:28" s="2" customFormat="1" ht="18" customHeight="1">
      <c r="A71" s="70">
        <v>291.33</v>
      </c>
      <c r="B71" s="116" t="s">
        <v>109</v>
      </c>
      <c r="C71" s="117"/>
      <c r="D71" s="81">
        <v>230</v>
      </c>
      <c r="E71" s="72">
        <v>23.72</v>
      </c>
      <c r="F71" s="72">
        <v>30.8</v>
      </c>
      <c r="G71" s="72">
        <v>52.16</v>
      </c>
      <c r="H71" s="72">
        <v>567.69</v>
      </c>
      <c r="I71" s="73">
        <v>0.2</v>
      </c>
      <c r="J71" s="73">
        <v>0.1</v>
      </c>
      <c r="K71" s="72">
        <v>4.69</v>
      </c>
      <c r="L71" s="74">
        <v>0.00204</v>
      </c>
      <c r="M71" s="83">
        <v>0</v>
      </c>
      <c r="N71" s="72">
        <v>31.61</v>
      </c>
      <c r="O71" s="72">
        <v>215.19</v>
      </c>
      <c r="P71" s="74">
        <v>0.09502</v>
      </c>
      <c r="Q71" s="74">
        <v>0.093</v>
      </c>
      <c r="R71" s="72">
        <v>58.07</v>
      </c>
      <c r="S71" s="74">
        <v>0.042</v>
      </c>
      <c r="T71" s="72">
        <v>52.25</v>
      </c>
      <c r="U71" s="72">
        <v>1.96</v>
      </c>
      <c r="V71" s="11"/>
      <c r="W71" s="16"/>
      <c r="X71" s="16"/>
      <c r="Y71" s="16"/>
      <c r="Z71" s="16"/>
      <c r="AA71" s="16"/>
      <c r="AB71" s="16"/>
    </row>
    <row r="72" spans="1:28" s="2" customFormat="1" ht="20.25" customHeight="1">
      <c r="A72" s="65">
        <v>430</v>
      </c>
      <c r="B72" s="116" t="s">
        <v>93</v>
      </c>
      <c r="C72" s="117"/>
      <c r="D72" s="81">
        <v>200</v>
      </c>
      <c r="E72" s="73">
        <v>0.2</v>
      </c>
      <c r="F72" s="72">
        <v>0.1</v>
      </c>
      <c r="G72" s="73">
        <v>15</v>
      </c>
      <c r="H72" s="73">
        <v>57.5</v>
      </c>
      <c r="I72" s="83">
        <v>0.02</v>
      </c>
      <c r="J72" s="83">
        <v>0.1</v>
      </c>
      <c r="K72" s="73">
        <v>4.8</v>
      </c>
      <c r="L72" s="83">
        <v>0</v>
      </c>
      <c r="M72" s="83">
        <v>0</v>
      </c>
      <c r="N72" s="73">
        <v>14</v>
      </c>
      <c r="O72" s="73">
        <v>28.7</v>
      </c>
      <c r="P72" s="74">
        <v>0.0782</v>
      </c>
      <c r="Q72" s="73">
        <v>0.2</v>
      </c>
      <c r="R72" s="73">
        <v>202</v>
      </c>
      <c r="S72" s="81">
        <v>0</v>
      </c>
      <c r="T72" s="73">
        <v>10</v>
      </c>
      <c r="U72" s="72">
        <v>0.24</v>
      </c>
      <c r="V72" s="5"/>
      <c r="W72" s="17"/>
      <c r="X72" s="17"/>
      <c r="Y72" s="17"/>
      <c r="Z72" s="17"/>
      <c r="AA72" s="17"/>
      <c r="AB72" s="17"/>
    </row>
    <row r="73" spans="1:28" s="2" customFormat="1" ht="18.75" customHeight="1">
      <c r="A73" s="70" t="s">
        <v>126</v>
      </c>
      <c r="B73" s="116" t="s">
        <v>34</v>
      </c>
      <c r="C73" s="117"/>
      <c r="D73" s="81">
        <v>50</v>
      </c>
      <c r="E73" s="72">
        <v>3.3</v>
      </c>
      <c r="F73" s="72">
        <v>0.6</v>
      </c>
      <c r="G73" s="72">
        <v>19.8</v>
      </c>
      <c r="H73" s="73">
        <v>97.8</v>
      </c>
      <c r="I73" s="83">
        <v>0.09</v>
      </c>
      <c r="J73" s="72">
        <v>0.04</v>
      </c>
      <c r="K73" s="81">
        <v>0</v>
      </c>
      <c r="L73" s="73">
        <v>0</v>
      </c>
      <c r="M73" s="73">
        <v>0</v>
      </c>
      <c r="N73" s="73">
        <v>17.5</v>
      </c>
      <c r="O73" s="73">
        <v>79</v>
      </c>
      <c r="P73" s="72">
        <v>0.012</v>
      </c>
      <c r="Q73" s="72">
        <v>0.00275</v>
      </c>
      <c r="R73" s="73">
        <v>12.2</v>
      </c>
      <c r="S73" s="73">
        <v>0</v>
      </c>
      <c r="T73" s="73">
        <v>23.5</v>
      </c>
      <c r="U73" s="83">
        <v>1.95</v>
      </c>
      <c r="V73" s="5"/>
      <c r="W73" s="17"/>
      <c r="X73" s="17"/>
      <c r="Y73" s="17"/>
      <c r="Z73" s="17"/>
      <c r="AA73" s="17"/>
      <c r="AB73" s="17"/>
    </row>
    <row r="74" spans="1:28" s="2" customFormat="1" ht="18" customHeight="1">
      <c r="A74" s="140" t="s">
        <v>23</v>
      </c>
      <c r="B74" s="141"/>
      <c r="C74" s="141"/>
      <c r="D74" s="142"/>
      <c r="E74" s="108">
        <f>SUM(E68+E70+E71+E72+E73)</f>
        <v>33.65</v>
      </c>
      <c r="F74" s="108">
        <f>SUM(F68+F70+F71+F72+F73)</f>
        <v>36</v>
      </c>
      <c r="G74" s="108">
        <f>SUM(G68+G70+G71+G72+G73)</f>
        <v>99.13</v>
      </c>
      <c r="H74" s="108">
        <f>SUM(H68+H70+H71+H72+H73)</f>
        <v>837.39</v>
      </c>
      <c r="I74" s="108">
        <f aca="true" t="shared" si="9" ref="I74:U74">SUM(I68+I70+I71+I72+I73)</f>
        <v>0.39</v>
      </c>
      <c r="J74" s="108">
        <f t="shared" si="9"/>
        <v>0.3</v>
      </c>
      <c r="K74" s="108">
        <f t="shared" si="9"/>
        <v>34.1</v>
      </c>
      <c r="L74" s="108">
        <f t="shared" si="9"/>
        <v>0.38104</v>
      </c>
      <c r="M74" s="108">
        <f t="shared" si="9"/>
        <v>0</v>
      </c>
      <c r="N74" s="108">
        <f t="shared" si="9"/>
        <v>113.83</v>
      </c>
      <c r="O74" s="108">
        <f t="shared" si="9"/>
        <v>370.72999999999996</v>
      </c>
      <c r="P74" s="108">
        <f t="shared" si="9"/>
        <v>0.4154</v>
      </c>
      <c r="Q74" s="108">
        <f t="shared" si="9"/>
        <v>0.9657499999999999</v>
      </c>
      <c r="R74" s="108">
        <f t="shared" si="9"/>
        <v>431.84</v>
      </c>
      <c r="S74" s="108">
        <f t="shared" si="9"/>
        <v>0.07342</v>
      </c>
      <c r="T74" s="108">
        <f t="shared" si="9"/>
        <v>114.01</v>
      </c>
      <c r="U74" s="108">
        <f t="shared" si="9"/>
        <v>5.37</v>
      </c>
      <c r="V74" s="31">
        <v>32.29953923693024</v>
      </c>
      <c r="W74" s="19"/>
      <c r="X74" s="19"/>
      <c r="Y74" s="19"/>
      <c r="Z74" s="19"/>
      <c r="AA74" s="19"/>
      <c r="AB74" s="19"/>
    </row>
    <row r="75" spans="1:28" s="2" customFormat="1" ht="18.75" customHeight="1">
      <c r="A75" s="118" t="s">
        <v>69</v>
      </c>
      <c r="B75" s="119"/>
      <c r="C75" s="119"/>
      <c r="D75" s="120"/>
      <c r="E75" s="84">
        <f>SUM(E69+E70+E71+E72+E73)</f>
        <v>33.239999999999995</v>
      </c>
      <c r="F75" s="84">
        <f>SUM(F69+F70+F71+F72+F73)</f>
        <v>40.120000000000005</v>
      </c>
      <c r="G75" s="84">
        <f>SUM(G69+G70+G71+G72+G73)</f>
        <v>102.36999999999999</v>
      </c>
      <c r="H75" s="84">
        <f>SUM(H69+H70+H71+H72+H73)</f>
        <v>887.21</v>
      </c>
      <c r="I75" s="84">
        <f aca="true" t="shared" si="10" ref="I75:U75">SUM(I69+I70+I71+I72+I73)</f>
        <v>0.41000000000000003</v>
      </c>
      <c r="J75" s="84">
        <f t="shared" si="10"/>
        <v>0.32</v>
      </c>
      <c r="K75" s="84">
        <f t="shared" si="10"/>
        <v>48.19</v>
      </c>
      <c r="L75" s="84">
        <f t="shared" si="10"/>
        <v>0.06104</v>
      </c>
      <c r="M75" s="84">
        <f t="shared" si="10"/>
        <v>0</v>
      </c>
      <c r="N75" s="84">
        <f t="shared" si="10"/>
        <v>130.39</v>
      </c>
      <c r="O75" s="84">
        <f t="shared" si="10"/>
        <v>405.09999999999997</v>
      </c>
      <c r="P75" s="84">
        <f t="shared" si="10"/>
        <v>0.40521999999999997</v>
      </c>
      <c r="Q75" s="84">
        <f t="shared" si="10"/>
        <v>0.81575</v>
      </c>
      <c r="R75" s="84">
        <f t="shared" si="10"/>
        <v>421.5</v>
      </c>
      <c r="S75" s="84">
        <f t="shared" si="10"/>
        <v>0.07300000000000001</v>
      </c>
      <c r="T75" s="84">
        <f t="shared" si="10"/>
        <v>111.82</v>
      </c>
      <c r="U75" s="84">
        <f t="shared" si="10"/>
        <v>5.73</v>
      </c>
      <c r="V75" s="7"/>
      <c r="W75" s="19"/>
      <c r="X75" s="19"/>
      <c r="Y75" s="19"/>
      <c r="Z75" s="19"/>
      <c r="AA75" s="19"/>
      <c r="AB75" s="19"/>
    </row>
    <row r="76" spans="1:28" s="2" customFormat="1" ht="17.25" customHeight="1">
      <c r="A76" s="140" t="s">
        <v>41</v>
      </c>
      <c r="B76" s="141"/>
      <c r="C76" s="141"/>
      <c r="D76" s="142"/>
      <c r="E76" s="73">
        <f>SUM(E66+E74)</f>
        <v>67.78</v>
      </c>
      <c r="F76" s="73">
        <f>SUM(F66+F74)</f>
        <v>56.76</v>
      </c>
      <c r="G76" s="73">
        <f>SUM(G66+G74)</f>
        <v>193.47</v>
      </c>
      <c r="H76" s="73">
        <f>SUM(H66+H74)</f>
        <v>1409.72</v>
      </c>
      <c r="I76" s="73">
        <f aca="true" t="shared" si="11" ref="I76:U76">SUM(I66+I74)</f>
        <v>0.79</v>
      </c>
      <c r="J76" s="73">
        <f t="shared" si="11"/>
        <v>0.64</v>
      </c>
      <c r="K76" s="73">
        <f t="shared" si="11"/>
        <v>45.9935</v>
      </c>
      <c r="L76" s="73">
        <f t="shared" si="11"/>
        <v>0.41103999999999996</v>
      </c>
      <c r="M76" s="73">
        <f t="shared" si="11"/>
        <v>0.47000000000000003</v>
      </c>
      <c r="N76" s="73">
        <f t="shared" si="11"/>
        <v>364.348</v>
      </c>
      <c r="O76" s="73">
        <f t="shared" si="11"/>
        <v>822.9199999999998</v>
      </c>
      <c r="P76" s="73">
        <f t="shared" si="11"/>
        <v>0.5568</v>
      </c>
      <c r="Q76" s="73">
        <f t="shared" si="11"/>
        <v>1.0169499999999998</v>
      </c>
      <c r="R76" s="73">
        <f t="shared" si="11"/>
        <v>647.1899999999999</v>
      </c>
      <c r="S76" s="73">
        <f t="shared" si="11"/>
        <v>0.07472</v>
      </c>
      <c r="T76" s="73">
        <f t="shared" si="11"/>
        <v>232.2325</v>
      </c>
      <c r="U76" s="73">
        <f t="shared" si="11"/>
        <v>9.093</v>
      </c>
      <c r="V76" s="12"/>
      <c r="W76" s="31">
        <v>2.241430811739227</v>
      </c>
      <c r="X76" s="34" t="s">
        <v>54</v>
      </c>
      <c r="Y76" s="21"/>
      <c r="Z76" s="21"/>
      <c r="AA76" s="21"/>
      <c r="AB76" s="21"/>
    </row>
    <row r="77" spans="1:28" s="2" customFormat="1" ht="16.5" customHeight="1">
      <c r="A77" s="140" t="s">
        <v>43</v>
      </c>
      <c r="B77" s="141"/>
      <c r="C77" s="141"/>
      <c r="D77" s="142"/>
      <c r="E77" s="73">
        <v>77</v>
      </c>
      <c r="F77" s="73">
        <v>79</v>
      </c>
      <c r="G77" s="73">
        <v>335</v>
      </c>
      <c r="H77" s="73">
        <v>2350</v>
      </c>
      <c r="I77" s="72">
        <v>1.2</v>
      </c>
      <c r="J77" s="72">
        <v>1.4</v>
      </c>
      <c r="K77" s="73">
        <v>60</v>
      </c>
      <c r="L77" s="72">
        <v>0.7</v>
      </c>
      <c r="M77" s="73">
        <v>1</v>
      </c>
      <c r="N77" s="81">
        <v>1100</v>
      </c>
      <c r="O77" s="81">
        <v>1100</v>
      </c>
      <c r="P77" s="73">
        <v>3</v>
      </c>
      <c r="Q77" s="72">
        <v>3</v>
      </c>
      <c r="R77" s="81">
        <v>1100</v>
      </c>
      <c r="S77" s="73">
        <v>1</v>
      </c>
      <c r="T77" s="73">
        <v>250</v>
      </c>
      <c r="U77" s="73">
        <v>12</v>
      </c>
      <c r="V77" s="12"/>
      <c r="W77" s="21"/>
      <c r="X77" s="21"/>
      <c r="Y77" s="21"/>
      <c r="Z77" s="21"/>
      <c r="AA77" s="21"/>
      <c r="AB77" s="21"/>
    </row>
    <row r="78" spans="1:28" s="2" customFormat="1" ht="15.75" customHeight="1">
      <c r="A78" s="109" t="s">
        <v>42</v>
      </c>
      <c r="B78" s="110"/>
      <c r="C78" s="110"/>
      <c r="D78" s="111"/>
      <c r="E78" s="85">
        <v>0.82</v>
      </c>
      <c r="F78" s="85">
        <v>0.69</v>
      </c>
      <c r="G78" s="85">
        <v>0.5854</v>
      </c>
      <c r="H78" s="85">
        <v>0.5922</v>
      </c>
      <c r="I78" s="85">
        <v>0.6666</v>
      </c>
      <c r="J78" s="85">
        <v>0.6</v>
      </c>
      <c r="K78" s="85">
        <v>0.7667</v>
      </c>
      <c r="L78" s="87">
        <v>0.5714</v>
      </c>
      <c r="M78" s="85">
        <v>0.5</v>
      </c>
      <c r="N78" s="85">
        <v>0.3312</v>
      </c>
      <c r="O78" s="85">
        <v>0.7481</v>
      </c>
      <c r="P78" s="85">
        <v>0.2</v>
      </c>
      <c r="Q78" s="85">
        <v>0.3333</v>
      </c>
      <c r="R78" s="85">
        <v>0.5884</v>
      </c>
      <c r="S78" s="87">
        <v>0.1</v>
      </c>
      <c r="T78" s="85">
        <v>0.93</v>
      </c>
      <c r="U78" s="87">
        <v>0.7583</v>
      </c>
      <c r="V78" s="12"/>
      <c r="W78" s="21"/>
      <c r="X78" s="21"/>
      <c r="Y78" s="21"/>
      <c r="Z78" s="21"/>
      <c r="AA78" s="21"/>
      <c r="AB78" s="21"/>
    </row>
    <row r="79" spans="1:28" s="2" customFormat="1" ht="11.25" customHeight="1">
      <c r="A79" s="88" t="s">
        <v>64</v>
      </c>
      <c r="B79" s="59"/>
      <c r="C79" s="59"/>
      <c r="D79" s="61"/>
      <c r="E79" s="61"/>
      <c r="F79" s="61"/>
      <c r="G79" s="61"/>
      <c r="H79" s="61"/>
      <c r="I79" s="61"/>
      <c r="J79" s="61"/>
      <c r="K79" s="61"/>
      <c r="L79" s="172" t="s">
        <v>59</v>
      </c>
      <c r="M79" s="172"/>
      <c r="N79" s="172"/>
      <c r="O79" s="172"/>
      <c r="P79" s="172"/>
      <c r="Q79" s="172"/>
      <c r="R79" s="172"/>
      <c r="S79" s="172"/>
      <c r="T79" s="172"/>
      <c r="U79" s="172"/>
      <c r="V79" s="24"/>
      <c r="W79" s="25"/>
      <c r="X79" s="25"/>
      <c r="Y79" s="25"/>
      <c r="Z79" s="25"/>
      <c r="AA79" s="25"/>
      <c r="AB79" s="25"/>
    </row>
    <row r="80" spans="1:28" s="2" customFormat="1" ht="14.25" customHeight="1">
      <c r="A80" s="164" t="s">
        <v>29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29"/>
      <c r="W80" s="30"/>
      <c r="X80" s="30"/>
      <c r="Y80" s="30"/>
      <c r="Z80" s="30"/>
      <c r="AA80" s="30"/>
      <c r="AB80" s="30"/>
    </row>
    <row r="81" spans="1:28" s="2" customFormat="1" ht="11.25" customHeight="1">
      <c r="A81" s="58" t="s">
        <v>57</v>
      </c>
      <c r="B81" s="59"/>
      <c r="C81" s="59"/>
      <c r="D81" s="60"/>
      <c r="E81" s="61"/>
      <c r="F81" s="143" t="s">
        <v>30</v>
      </c>
      <c r="G81" s="143"/>
      <c r="H81" s="143"/>
      <c r="I81" s="61"/>
      <c r="J81" s="61"/>
      <c r="K81" s="134" t="s">
        <v>2</v>
      </c>
      <c r="L81" s="134"/>
      <c r="M81" s="145" t="s">
        <v>50</v>
      </c>
      <c r="N81" s="145"/>
      <c r="O81" s="145"/>
      <c r="P81" s="145"/>
      <c r="Q81" s="145"/>
      <c r="R81" s="145"/>
      <c r="S81" s="61"/>
      <c r="T81" s="61"/>
      <c r="U81" s="61"/>
      <c r="W81" s="32"/>
      <c r="X81" s="32"/>
      <c r="Y81" s="32"/>
      <c r="Z81" s="32"/>
      <c r="AA81" s="32"/>
      <c r="AB81" s="32"/>
    </row>
    <row r="82" spans="1:28" s="2" customFormat="1" ht="13.5" customHeight="1">
      <c r="A82" s="59"/>
      <c r="B82" s="59"/>
      <c r="C82" s="59"/>
      <c r="D82" s="123" t="s">
        <v>3</v>
      </c>
      <c r="E82" s="123"/>
      <c r="F82" s="63">
        <v>1</v>
      </c>
      <c r="G82" s="61"/>
      <c r="H82" s="60"/>
      <c r="I82" s="60"/>
      <c r="J82" s="60"/>
      <c r="K82" s="123" t="s">
        <v>4</v>
      </c>
      <c r="L82" s="123"/>
      <c r="M82" s="133" t="s">
        <v>37</v>
      </c>
      <c r="N82" s="133"/>
      <c r="O82" s="133"/>
      <c r="P82" s="133"/>
      <c r="Q82" s="133"/>
      <c r="R82" s="133"/>
      <c r="S82" s="133"/>
      <c r="T82" s="133"/>
      <c r="U82" s="133"/>
      <c r="V82" s="7"/>
      <c r="W82" s="19"/>
      <c r="X82" s="19"/>
      <c r="Y82" s="19"/>
      <c r="Z82" s="19"/>
      <c r="AA82" s="19"/>
      <c r="AB82" s="19"/>
    </row>
    <row r="83" spans="1:28" s="2" customFormat="1" ht="17.25" customHeight="1">
      <c r="A83" s="124" t="s">
        <v>5</v>
      </c>
      <c r="B83" s="129" t="s">
        <v>6</v>
      </c>
      <c r="C83" s="130"/>
      <c r="D83" s="124" t="s">
        <v>7</v>
      </c>
      <c r="E83" s="157" t="s">
        <v>8</v>
      </c>
      <c r="F83" s="158"/>
      <c r="G83" s="159"/>
      <c r="H83" s="124" t="s">
        <v>9</v>
      </c>
      <c r="I83" s="105" t="s">
        <v>10</v>
      </c>
      <c r="J83" s="106"/>
      <c r="K83" s="106"/>
      <c r="L83" s="106"/>
      <c r="M83" s="107"/>
      <c r="N83" s="105" t="s">
        <v>76</v>
      </c>
      <c r="O83" s="106"/>
      <c r="P83" s="106"/>
      <c r="Q83" s="106"/>
      <c r="R83" s="106"/>
      <c r="S83" s="106"/>
      <c r="T83" s="106"/>
      <c r="U83" s="107"/>
      <c r="V83" s="12"/>
      <c r="W83" s="21"/>
      <c r="X83" s="21"/>
      <c r="Y83" s="21"/>
      <c r="Z83" s="21"/>
      <c r="AA83" s="21"/>
      <c r="AB83" s="21"/>
    </row>
    <row r="84" spans="1:28" s="2" customFormat="1" ht="33" customHeight="1">
      <c r="A84" s="125"/>
      <c r="B84" s="131"/>
      <c r="C84" s="132"/>
      <c r="D84" s="125"/>
      <c r="E84" s="64" t="s">
        <v>12</v>
      </c>
      <c r="F84" s="64" t="s">
        <v>13</v>
      </c>
      <c r="G84" s="64" t="s">
        <v>14</v>
      </c>
      <c r="H84" s="125"/>
      <c r="I84" s="64" t="s">
        <v>15</v>
      </c>
      <c r="J84" s="64" t="s">
        <v>38</v>
      </c>
      <c r="K84" s="64" t="s">
        <v>16</v>
      </c>
      <c r="L84" s="64" t="s">
        <v>17</v>
      </c>
      <c r="M84" s="64" t="s">
        <v>61</v>
      </c>
      <c r="N84" s="64" t="s">
        <v>18</v>
      </c>
      <c r="O84" s="64" t="s">
        <v>19</v>
      </c>
      <c r="P84" s="64" t="s">
        <v>62</v>
      </c>
      <c r="Q84" s="64" t="s">
        <v>80</v>
      </c>
      <c r="R84" s="64" t="s">
        <v>63</v>
      </c>
      <c r="S84" s="64" t="s">
        <v>39</v>
      </c>
      <c r="T84" s="64" t="s">
        <v>20</v>
      </c>
      <c r="U84" s="64" t="s">
        <v>21</v>
      </c>
      <c r="V84" s="12"/>
      <c r="W84" s="21"/>
      <c r="X84" s="21"/>
      <c r="Y84" s="21"/>
      <c r="Z84" s="21"/>
      <c r="AA84" s="21"/>
      <c r="AB84" s="21"/>
    </row>
    <row r="85" spans="1:28" s="2" customFormat="1" ht="11.25" customHeight="1">
      <c r="A85" s="65">
        <v>1</v>
      </c>
      <c r="B85" s="135">
        <v>2</v>
      </c>
      <c r="C85" s="136"/>
      <c r="D85" s="66">
        <v>3</v>
      </c>
      <c r="E85" s="66">
        <v>4</v>
      </c>
      <c r="F85" s="66">
        <v>5</v>
      </c>
      <c r="G85" s="66">
        <v>6</v>
      </c>
      <c r="H85" s="66">
        <v>7</v>
      </c>
      <c r="I85" s="66">
        <v>8</v>
      </c>
      <c r="J85" s="66">
        <v>9</v>
      </c>
      <c r="K85" s="66">
        <v>10</v>
      </c>
      <c r="L85" s="66">
        <v>11</v>
      </c>
      <c r="M85" s="66">
        <v>12</v>
      </c>
      <c r="N85" s="66">
        <v>13</v>
      </c>
      <c r="O85" s="66">
        <v>14</v>
      </c>
      <c r="P85" s="66">
        <v>15</v>
      </c>
      <c r="Q85" s="66">
        <v>16</v>
      </c>
      <c r="R85" s="66">
        <v>17</v>
      </c>
      <c r="S85" s="66">
        <v>18</v>
      </c>
      <c r="T85" s="66">
        <v>19</v>
      </c>
      <c r="U85" s="66">
        <v>20</v>
      </c>
      <c r="W85" s="32"/>
      <c r="X85" s="32"/>
      <c r="Y85" s="32"/>
      <c r="Z85" s="32"/>
      <c r="AA85" s="32"/>
      <c r="AB85" s="32"/>
    </row>
    <row r="86" spans="1:28" s="2" customFormat="1" ht="14.25" customHeight="1">
      <c r="A86" s="126" t="s">
        <v>79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8"/>
      <c r="V86" s="33"/>
      <c r="Y86" s="32"/>
      <c r="Z86" s="32"/>
      <c r="AA86" s="32"/>
      <c r="AB86" s="32"/>
    </row>
    <row r="87" spans="1:28" s="2" customFormat="1" ht="15" customHeight="1">
      <c r="A87" s="70" t="s">
        <v>111</v>
      </c>
      <c r="B87" s="181" t="s">
        <v>94</v>
      </c>
      <c r="C87" s="182"/>
      <c r="D87" s="83">
        <v>60</v>
      </c>
      <c r="E87" s="72">
        <v>0.78</v>
      </c>
      <c r="F87" s="72">
        <v>0.06</v>
      </c>
      <c r="G87" s="72">
        <v>4.14</v>
      </c>
      <c r="H87" s="72">
        <v>20</v>
      </c>
      <c r="I87" s="72">
        <v>0.03</v>
      </c>
      <c r="J87" s="74">
        <v>0.03</v>
      </c>
      <c r="K87" s="73">
        <v>11</v>
      </c>
      <c r="L87" s="97">
        <v>0.00361</v>
      </c>
      <c r="M87" s="83">
        <v>0</v>
      </c>
      <c r="N87" s="73">
        <v>25.6</v>
      </c>
      <c r="O87" s="72">
        <v>25.45</v>
      </c>
      <c r="P87" s="74">
        <v>0.00257</v>
      </c>
      <c r="Q87" s="72">
        <v>0.05</v>
      </c>
      <c r="R87" s="72">
        <v>10.7</v>
      </c>
      <c r="S87" s="74">
        <v>0.02</v>
      </c>
      <c r="T87" s="72">
        <v>7.15</v>
      </c>
      <c r="U87" s="72">
        <v>0.34</v>
      </c>
      <c r="V87" s="41"/>
      <c r="W87" s="42"/>
      <c r="X87" s="42"/>
      <c r="Y87" s="42"/>
      <c r="Z87" s="42"/>
      <c r="AA87" s="42"/>
      <c r="AB87" s="42"/>
    </row>
    <row r="88" spans="1:28" s="2" customFormat="1" ht="17.25" customHeight="1">
      <c r="A88" s="70" t="s">
        <v>112</v>
      </c>
      <c r="B88" s="116" t="s">
        <v>95</v>
      </c>
      <c r="C88" s="117"/>
      <c r="D88" s="81">
        <v>150</v>
      </c>
      <c r="E88" s="72">
        <v>3.07</v>
      </c>
      <c r="F88" s="72">
        <v>5.31</v>
      </c>
      <c r="G88" s="72">
        <v>19.82</v>
      </c>
      <c r="H88" s="72">
        <v>139.4</v>
      </c>
      <c r="I88" s="72">
        <v>0.02</v>
      </c>
      <c r="J88" s="72">
        <v>0.02</v>
      </c>
      <c r="K88" s="73">
        <v>2.3</v>
      </c>
      <c r="L88" s="74">
        <v>0.002</v>
      </c>
      <c r="M88" s="72">
        <v>0</v>
      </c>
      <c r="N88" s="72">
        <v>15</v>
      </c>
      <c r="O88" s="73">
        <v>10.2</v>
      </c>
      <c r="P88" s="72">
        <v>0.06</v>
      </c>
      <c r="Q88" s="72">
        <v>0.02</v>
      </c>
      <c r="R88" s="72">
        <v>86.46</v>
      </c>
      <c r="S88" s="73">
        <v>0</v>
      </c>
      <c r="T88" s="73">
        <v>6.6</v>
      </c>
      <c r="U88" s="72">
        <v>0.75</v>
      </c>
      <c r="V88" s="41"/>
      <c r="W88" s="42"/>
      <c r="X88" s="42"/>
      <c r="Y88" s="42"/>
      <c r="Z88" s="42"/>
      <c r="AA88" s="42"/>
      <c r="AB88" s="42"/>
    </row>
    <row r="89" spans="1:28" s="2" customFormat="1" ht="21.75" customHeight="1">
      <c r="A89" s="70">
        <v>288.38</v>
      </c>
      <c r="B89" s="116" t="s">
        <v>74</v>
      </c>
      <c r="C89" s="117"/>
      <c r="D89" s="81">
        <v>90</v>
      </c>
      <c r="E89" s="72">
        <v>13.89</v>
      </c>
      <c r="F89" s="72">
        <v>12.37</v>
      </c>
      <c r="G89" s="72">
        <v>1.38</v>
      </c>
      <c r="H89" s="72">
        <v>168.97</v>
      </c>
      <c r="I89" s="72">
        <v>0.18</v>
      </c>
      <c r="J89" s="72">
        <v>0.13</v>
      </c>
      <c r="K89" s="72">
        <v>3.5</v>
      </c>
      <c r="L89" s="74">
        <v>0.009</v>
      </c>
      <c r="M89" s="72">
        <v>0.02</v>
      </c>
      <c r="N89" s="72">
        <v>39.44</v>
      </c>
      <c r="O89" s="72">
        <v>117.68</v>
      </c>
      <c r="P89" s="72">
        <v>0.06258</v>
      </c>
      <c r="Q89" s="74">
        <v>0.024</v>
      </c>
      <c r="R89" s="72">
        <v>107.06</v>
      </c>
      <c r="S89" s="97">
        <v>0.079</v>
      </c>
      <c r="T89" s="72">
        <v>42.83</v>
      </c>
      <c r="U89" s="72">
        <v>0.8</v>
      </c>
      <c r="V89" s="8"/>
      <c r="W89" s="14"/>
      <c r="X89" s="14"/>
      <c r="Y89" s="14"/>
      <c r="Z89" s="14"/>
      <c r="AA89" s="14"/>
      <c r="AB89" s="14"/>
    </row>
    <row r="90" spans="1:28" s="2" customFormat="1" ht="18.75" customHeight="1">
      <c r="A90" s="70">
        <v>430</v>
      </c>
      <c r="B90" s="116" t="s">
        <v>96</v>
      </c>
      <c r="C90" s="117"/>
      <c r="D90" s="65">
        <v>200</v>
      </c>
      <c r="E90" s="72">
        <v>0.2</v>
      </c>
      <c r="F90" s="83">
        <v>0.1</v>
      </c>
      <c r="G90" s="72">
        <v>15</v>
      </c>
      <c r="H90" s="73">
        <v>57.5</v>
      </c>
      <c r="I90" s="83">
        <v>0</v>
      </c>
      <c r="J90" s="83">
        <v>0</v>
      </c>
      <c r="K90" s="73">
        <v>2.5</v>
      </c>
      <c r="L90" s="72">
        <v>0.02</v>
      </c>
      <c r="M90" s="73">
        <v>0</v>
      </c>
      <c r="N90" s="73">
        <v>4</v>
      </c>
      <c r="O90" s="72">
        <v>3.3</v>
      </c>
      <c r="P90" s="73">
        <v>0</v>
      </c>
      <c r="Q90" s="73">
        <v>0</v>
      </c>
      <c r="R90" s="72">
        <v>0.45</v>
      </c>
      <c r="S90" s="73">
        <v>0</v>
      </c>
      <c r="T90" s="73">
        <v>1.7</v>
      </c>
      <c r="U90" s="72">
        <v>0.15</v>
      </c>
      <c r="V90" s="9"/>
      <c r="W90" s="20"/>
      <c r="X90" s="20"/>
      <c r="Y90" s="20"/>
      <c r="Z90" s="20"/>
      <c r="AA90" s="20"/>
      <c r="AB90" s="20"/>
    </row>
    <row r="91" spans="1:28" s="2" customFormat="1" ht="17.25" customHeight="1">
      <c r="A91" s="70" t="s">
        <v>126</v>
      </c>
      <c r="B91" s="116" t="s">
        <v>36</v>
      </c>
      <c r="C91" s="117"/>
      <c r="D91" s="81">
        <v>60</v>
      </c>
      <c r="E91" s="72">
        <v>4.56</v>
      </c>
      <c r="F91" s="72">
        <v>0.48</v>
      </c>
      <c r="G91" s="72">
        <v>29.52</v>
      </c>
      <c r="H91" s="73">
        <v>140.6</v>
      </c>
      <c r="I91" s="72">
        <v>0.04</v>
      </c>
      <c r="J91" s="72">
        <v>0.01</v>
      </c>
      <c r="K91" s="72">
        <v>0.88</v>
      </c>
      <c r="L91" s="81"/>
      <c r="M91" s="73">
        <v>0</v>
      </c>
      <c r="N91" s="73">
        <v>8</v>
      </c>
      <c r="O91" s="73">
        <v>26</v>
      </c>
      <c r="P91" s="74">
        <v>0.005</v>
      </c>
      <c r="Q91" s="97">
        <v>0.002</v>
      </c>
      <c r="R91" s="73">
        <v>52.4</v>
      </c>
      <c r="S91" s="74">
        <v>0.001</v>
      </c>
      <c r="T91" s="73">
        <v>0</v>
      </c>
      <c r="U91" s="72">
        <v>0.44</v>
      </c>
      <c r="V91" s="11"/>
      <c r="W91" s="16"/>
      <c r="X91" s="16"/>
      <c r="Y91" s="16"/>
      <c r="Z91" s="16"/>
      <c r="AA91" s="16"/>
      <c r="AB91" s="16"/>
    </row>
    <row r="92" spans="1:28" s="2" customFormat="1" ht="16.5" customHeight="1">
      <c r="A92" s="154" t="s">
        <v>58</v>
      </c>
      <c r="B92" s="155"/>
      <c r="C92" s="155"/>
      <c r="D92" s="156"/>
      <c r="E92" s="75">
        <f>SUM(E87:E91)</f>
        <v>22.5</v>
      </c>
      <c r="F92" s="75">
        <f>SUM(F87:F91)</f>
        <v>18.32</v>
      </c>
      <c r="G92" s="75">
        <f>SUM(G87:G91)</f>
        <v>69.86</v>
      </c>
      <c r="H92" s="75">
        <f>SUM(H87:H91)</f>
        <v>526.47</v>
      </c>
      <c r="I92" s="75">
        <f aca="true" t="shared" si="12" ref="I92:U92">SUM(I87:I91)</f>
        <v>0.26999999999999996</v>
      </c>
      <c r="J92" s="75">
        <f t="shared" si="12"/>
        <v>0.19</v>
      </c>
      <c r="K92" s="75">
        <f t="shared" si="12"/>
        <v>20.18</v>
      </c>
      <c r="L92" s="75">
        <f t="shared" si="12"/>
        <v>0.03461</v>
      </c>
      <c r="M92" s="75">
        <f t="shared" si="12"/>
        <v>0.02</v>
      </c>
      <c r="N92" s="75">
        <f t="shared" si="12"/>
        <v>92.03999999999999</v>
      </c>
      <c r="O92" s="75">
        <f t="shared" si="12"/>
        <v>182.63000000000002</v>
      </c>
      <c r="P92" s="75">
        <f t="shared" si="12"/>
        <v>0.13015</v>
      </c>
      <c r="Q92" s="75">
        <f t="shared" si="12"/>
        <v>0.096</v>
      </c>
      <c r="R92" s="75">
        <f t="shared" si="12"/>
        <v>257.07</v>
      </c>
      <c r="S92" s="75">
        <f t="shared" si="12"/>
        <v>0.1</v>
      </c>
      <c r="T92" s="75">
        <f t="shared" si="12"/>
        <v>58.28</v>
      </c>
      <c r="U92" s="75">
        <f t="shared" si="12"/>
        <v>2.48</v>
      </c>
      <c r="V92" s="31">
        <v>22.913894238953205</v>
      </c>
      <c r="W92" s="17"/>
      <c r="X92" s="17"/>
      <c r="Y92" s="17"/>
      <c r="Z92" s="17"/>
      <c r="AA92" s="17"/>
      <c r="AB92" s="17"/>
    </row>
    <row r="93" spans="1:28" s="2" customFormat="1" ht="19.5" customHeight="1">
      <c r="A93" s="126" t="s">
        <v>22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8"/>
      <c r="V93" s="6"/>
      <c r="W93" s="18"/>
      <c r="X93" s="18"/>
      <c r="Y93" s="18"/>
      <c r="Z93" s="18"/>
      <c r="AA93" s="18"/>
      <c r="AB93" s="18"/>
    </row>
    <row r="94" spans="1:28" s="2" customFormat="1" ht="27.75" customHeight="1">
      <c r="A94" s="70">
        <v>72.2</v>
      </c>
      <c r="B94" s="116" t="s">
        <v>75</v>
      </c>
      <c r="C94" s="117"/>
      <c r="D94" s="81">
        <v>60</v>
      </c>
      <c r="E94" s="72">
        <v>0.84</v>
      </c>
      <c r="F94" s="72">
        <v>6.02</v>
      </c>
      <c r="G94" s="72">
        <v>4.37</v>
      </c>
      <c r="H94" s="72">
        <v>75.06</v>
      </c>
      <c r="I94" s="72">
        <v>0.03</v>
      </c>
      <c r="J94" s="72">
        <v>0.03</v>
      </c>
      <c r="K94" s="73">
        <v>9.3</v>
      </c>
      <c r="L94" s="74">
        <v>0.008</v>
      </c>
      <c r="M94" s="72">
        <v>0</v>
      </c>
      <c r="N94" s="72">
        <v>17.95</v>
      </c>
      <c r="O94" s="72">
        <v>26.89</v>
      </c>
      <c r="P94" s="72">
        <v>0.09</v>
      </c>
      <c r="Q94" s="74">
        <v>0.019</v>
      </c>
      <c r="R94" s="72">
        <v>14.78</v>
      </c>
      <c r="S94" s="72">
        <v>0.01</v>
      </c>
      <c r="T94" s="72">
        <v>12.28</v>
      </c>
      <c r="U94" s="72">
        <v>0.52</v>
      </c>
      <c r="V94" s="7"/>
      <c r="W94" s="19"/>
      <c r="X94" s="19"/>
      <c r="Y94" s="19"/>
      <c r="Z94" s="19"/>
      <c r="AA94" s="19"/>
      <c r="AB94" s="19"/>
    </row>
    <row r="95" spans="1:28" s="2" customFormat="1" ht="21.75" customHeight="1">
      <c r="A95" s="69" t="s">
        <v>113</v>
      </c>
      <c r="B95" s="116" t="s">
        <v>101</v>
      </c>
      <c r="C95" s="117"/>
      <c r="D95" s="69" t="s">
        <v>28</v>
      </c>
      <c r="E95" s="73">
        <v>4.75</v>
      </c>
      <c r="F95" s="73">
        <v>5.78</v>
      </c>
      <c r="G95" s="73">
        <v>13.64</v>
      </c>
      <c r="H95" s="73">
        <v>125.5</v>
      </c>
      <c r="I95" s="72">
        <v>0.02</v>
      </c>
      <c r="J95" s="72">
        <v>0.02</v>
      </c>
      <c r="K95" s="72">
        <v>9.2</v>
      </c>
      <c r="L95" s="72">
        <v>0.04</v>
      </c>
      <c r="M95" s="73">
        <v>0</v>
      </c>
      <c r="N95" s="73">
        <v>36.74</v>
      </c>
      <c r="O95" s="73">
        <v>24.2</v>
      </c>
      <c r="P95" s="72">
        <v>0.07</v>
      </c>
      <c r="Q95" s="72">
        <v>0.57</v>
      </c>
      <c r="R95" s="72">
        <v>30.95</v>
      </c>
      <c r="S95" s="72">
        <v>0.2</v>
      </c>
      <c r="T95" s="73">
        <v>12.4</v>
      </c>
      <c r="U95" s="72">
        <v>0.4</v>
      </c>
      <c r="V95" s="7"/>
      <c r="W95" s="19"/>
      <c r="X95" s="19"/>
      <c r="Y95" s="19"/>
      <c r="Z95" s="19"/>
      <c r="AA95" s="19"/>
      <c r="AB95" s="19"/>
    </row>
    <row r="96" spans="1:28" s="2" customFormat="1" ht="20.25" customHeight="1">
      <c r="A96" s="70" t="s">
        <v>114</v>
      </c>
      <c r="B96" s="116" t="s">
        <v>97</v>
      </c>
      <c r="C96" s="117"/>
      <c r="D96" s="83">
        <v>90</v>
      </c>
      <c r="E96" s="72">
        <v>17.09</v>
      </c>
      <c r="F96" s="72">
        <v>23.13</v>
      </c>
      <c r="G96" s="72">
        <v>22.59</v>
      </c>
      <c r="H96" s="72">
        <v>366.7</v>
      </c>
      <c r="I96" s="83">
        <v>0.17</v>
      </c>
      <c r="J96" s="83">
        <v>0.15</v>
      </c>
      <c r="K96" s="72">
        <v>1.65</v>
      </c>
      <c r="L96" s="72">
        <v>0.02</v>
      </c>
      <c r="M96" s="73">
        <v>0</v>
      </c>
      <c r="N96" s="72">
        <v>18.62</v>
      </c>
      <c r="O96" s="72">
        <v>77.46</v>
      </c>
      <c r="P96" s="72">
        <v>0</v>
      </c>
      <c r="Q96" s="72">
        <v>0.06</v>
      </c>
      <c r="R96" s="72">
        <v>25.5</v>
      </c>
      <c r="S96" s="72">
        <v>0.13</v>
      </c>
      <c r="T96" s="72">
        <v>49.48</v>
      </c>
      <c r="U96" s="72">
        <v>1.7</v>
      </c>
      <c r="V96" s="12"/>
      <c r="W96" s="21"/>
      <c r="X96" s="21"/>
      <c r="Y96" s="21"/>
      <c r="Z96" s="21"/>
      <c r="AA96" s="21"/>
      <c r="AB96" s="21"/>
    </row>
    <row r="97" spans="1:28" s="2" customFormat="1" ht="19.5" customHeight="1">
      <c r="A97" s="69">
        <v>250.01</v>
      </c>
      <c r="B97" s="116" t="s">
        <v>33</v>
      </c>
      <c r="C97" s="117"/>
      <c r="D97" s="81">
        <v>150</v>
      </c>
      <c r="E97" s="72">
        <v>16.3</v>
      </c>
      <c r="F97" s="72">
        <v>2.51</v>
      </c>
      <c r="G97" s="72">
        <v>36</v>
      </c>
      <c r="H97" s="72">
        <v>222.78</v>
      </c>
      <c r="I97" s="72">
        <v>0.35</v>
      </c>
      <c r="J97" s="72">
        <v>0.14</v>
      </c>
      <c r="K97" s="73">
        <v>0</v>
      </c>
      <c r="L97" s="72">
        <v>0.03</v>
      </c>
      <c r="M97" s="83">
        <v>0.03</v>
      </c>
      <c r="N97" s="72">
        <v>66.30833333333332</v>
      </c>
      <c r="O97" s="73">
        <v>161.025</v>
      </c>
      <c r="P97" s="72">
        <v>0.05</v>
      </c>
      <c r="Q97" s="97">
        <v>0.0203</v>
      </c>
      <c r="R97" s="73">
        <v>65.54</v>
      </c>
      <c r="S97" s="72">
        <v>0.08</v>
      </c>
      <c r="T97" s="72">
        <v>42</v>
      </c>
      <c r="U97" s="72">
        <v>0.98</v>
      </c>
      <c r="V97" s="12"/>
      <c r="W97" s="21"/>
      <c r="X97" s="21"/>
      <c r="Y97" s="21"/>
      <c r="Z97" s="21"/>
      <c r="AA97" s="21"/>
      <c r="AB97" s="21"/>
    </row>
    <row r="98" spans="1:28" s="2" customFormat="1" ht="25.5" customHeight="1">
      <c r="A98" s="70">
        <v>639</v>
      </c>
      <c r="B98" s="116" t="s">
        <v>115</v>
      </c>
      <c r="C98" s="117"/>
      <c r="D98" s="81">
        <v>200</v>
      </c>
      <c r="E98" s="72">
        <v>0.38</v>
      </c>
      <c r="F98" s="83">
        <v>0</v>
      </c>
      <c r="G98" s="72">
        <v>25.12</v>
      </c>
      <c r="H98" s="72">
        <v>102</v>
      </c>
      <c r="I98" s="83">
        <v>0</v>
      </c>
      <c r="J98" s="83">
        <v>0</v>
      </c>
      <c r="K98" s="73">
        <v>0.2</v>
      </c>
      <c r="L98" s="83">
        <v>0</v>
      </c>
      <c r="M98" s="83">
        <v>0</v>
      </c>
      <c r="N98" s="72">
        <v>22.6</v>
      </c>
      <c r="O98" s="73">
        <v>7.7</v>
      </c>
      <c r="P98" s="72">
        <v>0</v>
      </c>
      <c r="Q98" s="73">
        <v>0</v>
      </c>
      <c r="R98" s="73">
        <v>0.45</v>
      </c>
      <c r="S98" s="81">
        <v>0</v>
      </c>
      <c r="T98" s="72">
        <v>3</v>
      </c>
      <c r="U98" s="72">
        <v>0.66</v>
      </c>
      <c r="V98" s="12"/>
      <c r="W98" s="21"/>
      <c r="X98" s="21"/>
      <c r="Y98" s="21"/>
      <c r="Z98" s="21"/>
      <c r="AA98" s="21"/>
      <c r="AB98" s="21"/>
    </row>
    <row r="99" spans="1:28" s="2" customFormat="1" ht="15.75" customHeight="1">
      <c r="A99" s="70" t="s">
        <v>126</v>
      </c>
      <c r="B99" s="116" t="s">
        <v>34</v>
      </c>
      <c r="C99" s="117"/>
      <c r="D99" s="81">
        <v>50</v>
      </c>
      <c r="E99" s="72">
        <v>3.3</v>
      </c>
      <c r="F99" s="72">
        <v>0.6</v>
      </c>
      <c r="G99" s="72">
        <v>19.8</v>
      </c>
      <c r="H99" s="73">
        <v>97.8</v>
      </c>
      <c r="I99" s="83">
        <v>0.09</v>
      </c>
      <c r="J99" s="72">
        <v>0.04</v>
      </c>
      <c r="K99" s="81">
        <v>0</v>
      </c>
      <c r="L99" s="74">
        <v>0</v>
      </c>
      <c r="M99" s="73">
        <v>0</v>
      </c>
      <c r="N99" s="72">
        <v>17.5</v>
      </c>
      <c r="O99" s="73">
        <v>79</v>
      </c>
      <c r="P99" s="74">
        <v>0.012</v>
      </c>
      <c r="Q99" s="97">
        <v>0.00275</v>
      </c>
      <c r="R99" s="73">
        <v>12.2</v>
      </c>
      <c r="S99" s="73">
        <v>0</v>
      </c>
      <c r="T99" s="73">
        <v>23.5</v>
      </c>
      <c r="U99" s="83">
        <v>1.95</v>
      </c>
      <c r="W99" s="32"/>
      <c r="X99" s="32"/>
      <c r="Y99" s="32"/>
      <c r="Z99" s="32"/>
      <c r="AA99" s="32"/>
      <c r="AB99" s="32"/>
    </row>
    <row r="100" spans="1:28" s="2" customFormat="1" ht="18" customHeight="1">
      <c r="A100" s="154" t="s">
        <v>23</v>
      </c>
      <c r="B100" s="155"/>
      <c r="C100" s="155"/>
      <c r="D100" s="156"/>
      <c r="E100" s="75">
        <f>SUM(E94:E99)</f>
        <v>42.660000000000004</v>
      </c>
      <c r="F100" s="75">
        <f>SUM(F94:F99)</f>
        <v>38.04</v>
      </c>
      <c r="G100" s="75">
        <f>SUM(G94:G99)</f>
        <v>121.52</v>
      </c>
      <c r="H100" s="75">
        <f>SUM(H94:H99)</f>
        <v>989.8399999999999</v>
      </c>
      <c r="I100" s="75">
        <f aca="true" t="shared" si="13" ref="I100:U100">SUM(I94:I99)</f>
        <v>0.66</v>
      </c>
      <c r="J100" s="75">
        <f t="shared" si="13"/>
        <v>0.38</v>
      </c>
      <c r="K100" s="75">
        <f t="shared" si="13"/>
        <v>20.349999999999998</v>
      </c>
      <c r="L100" s="75">
        <f t="shared" si="13"/>
        <v>0.098</v>
      </c>
      <c r="M100" s="75">
        <f t="shared" si="13"/>
        <v>0.03</v>
      </c>
      <c r="N100" s="75">
        <f t="shared" si="13"/>
        <v>179.71833333333333</v>
      </c>
      <c r="O100" s="75">
        <f t="shared" si="13"/>
        <v>376.27500000000003</v>
      </c>
      <c r="P100" s="75">
        <f t="shared" si="13"/>
        <v>0.22200000000000003</v>
      </c>
      <c r="Q100" s="75">
        <f t="shared" si="13"/>
        <v>0.67205</v>
      </c>
      <c r="R100" s="75">
        <f t="shared" si="13"/>
        <v>149.41999999999996</v>
      </c>
      <c r="S100" s="75">
        <f t="shared" si="13"/>
        <v>0.42000000000000004</v>
      </c>
      <c r="T100" s="75">
        <f t="shared" si="13"/>
        <v>142.66</v>
      </c>
      <c r="U100" s="75">
        <f t="shared" si="13"/>
        <v>6.21</v>
      </c>
      <c r="V100" s="31">
        <v>38.039439044418444</v>
      </c>
      <c r="W100" s="21"/>
      <c r="X100" s="21"/>
      <c r="Y100" s="21"/>
      <c r="Z100" s="21"/>
      <c r="AA100" s="21"/>
      <c r="AB100" s="21"/>
    </row>
    <row r="101" spans="1:28" s="2" customFormat="1" ht="15.75" customHeight="1">
      <c r="A101" s="140" t="s">
        <v>41</v>
      </c>
      <c r="B101" s="141"/>
      <c r="C101" s="141"/>
      <c r="D101" s="142"/>
      <c r="E101" s="73">
        <f>SUM(E92+E100)</f>
        <v>65.16</v>
      </c>
      <c r="F101" s="73">
        <f>SUM(F92+F100)</f>
        <v>56.36</v>
      </c>
      <c r="G101" s="73">
        <f>SUM(G92+G100)</f>
        <v>191.38</v>
      </c>
      <c r="H101" s="73">
        <f>SUM(H92+H100)</f>
        <v>1516.31</v>
      </c>
      <c r="I101" s="73">
        <f aca="true" t="shared" si="14" ref="I101:U101">SUM(I92+I100)</f>
        <v>0.9299999999999999</v>
      </c>
      <c r="J101" s="73">
        <f t="shared" si="14"/>
        <v>0.5700000000000001</v>
      </c>
      <c r="K101" s="73">
        <f t="shared" si="14"/>
        <v>40.53</v>
      </c>
      <c r="L101" s="73">
        <f t="shared" si="14"/>
        <v>0.13261</v>
      </c>
      <c r="M101" s="73">
        <f t="shared" si="14"/>
        <v>0.05</v>
      </c>
      <c r="N101" s="73">
        <f t="shared" si="14"/>
        <v>271.7583333333333</v>
      </c>
      <c r="O101" s="73">
        <f t="shared" si="14"/>
        <v>558.9050000000001</v>
      </c>
      <c r="P101" s="73">
        <f t="shared" si="14"/>
        <v>0.35215</v>
      </c>
      <c r="Q101" s="73">
        <f t="shared" si="14"/>
        <v>0.76805</v>
      </c>
      <c r="R101" s="73">
        <f t="shared" si="14"/>
        <v>406.48999999999995</v>
      </c>
      <c r="S101" s="73">
        <f t="shared" si="14"/>
        <v>0.52</v>
      </c>
      <c r="T101" s="73">
        <f t="shared" si="14"/>
        <v>200.94</v>
      </c>
      <c r="U101" s="73">
        <f t="shared" si="14"/>
        <v>8.69</v>
      </c>
      <c r="V101" s="12"/>
      <c r="W101" s="31">
        <v>2.6564180290992008</v>
      </c>
      <c r="X101" s="34" t="s">
        <v>55</v>
      </c>
      <c r="Y101" s="21"/>
      <c r="Z101" s="21"/>
      <c r="AA101" s="21"/>
      <c r="AB101" s="21"/>
    </row>
    <row r="102" spans="1:28" s="2" customFormat="1" ht="15" customHeight="1">
      <c r="A102" s="140" t="s">
        <v>43</v>
      </c>
      <c r="B102" s="141"/>
      <c r="C102" s="141"/>
      <c r="D102" s="142"/>
      <c r="E102" s="73">
        <v>77</v>
      </c>
      <c r="F102" s="73">
        <v>79</v>
      </c>
      <c r="G102" s="73">
        <v>335</v>
      </c>
      <c r="H102" s="73">
        <v>2350</v>
      </c>
      <c r="I102" s="73">
        <v>1.2</v>
      </c>
      <c r="J102" s="72">
        <v>1.4</v>
      </c>
      <c r="K102" s="73">
        <v>60</v>
      </c>
      <c r="L102" s="72">
        <v>0.7</v>
      </c>
      <c r="M102" s="73">
        <v>1</v>
      </c>
      <c r="N102" s="81">
        <v>1100</v>
      </c>
      <c r="O102" s="81">
        <v>1100</v>
      </c>
      <c r="P102" s="73">
        <v>3</v>
      </c>
      <c r="Q102" s="72">
        <v>3</v>
      </c>
      <c r="R102" s="81">
        <v>1100</v>
      </c>
      <c r="S102" s="73">
        <v>1</v>
      </c>
      <c r="T102" s="73">
        <v>250</v>
      </c>
      <c r="U102" s="73">
        <v>12</v>
      </c>
      <c r="V102" s="35"/>
      <c r="W102" s="36"/>
      <c r="X102" s="36"/>
      <c r="Y102" s="36"/>
      <c r="Z102" s="36"/>
      <c r="AA102" s="36"/>
      <c r="AB102" s="36"/>
    </row>
    <row r="103" spans="1:28" s="2" customFormat="1" ht="16.5" customHeight="1">
      <c r="A103" s="151" t="s">
        <v>42</v>
      </c>
      <c r="B103" s="152"/>
      <c r="C103" s="152"/>
      <c r="D103" s="153"/>
      <c r="E103" s="85">
        <v>0.7844</v>
      </c>
      <c r="F103" s="85">
        <v>0.7165</v>
      </c>
      <c r="G103" s="85">
        <v>0.6648</v>
      </c>
      <c r="H103" s="85">
        <v>0.6632</v>
      </c>
      <c r="I103" s="85">
        <v>0.75</v>
      </c>
      <c r="J103" s="85">
        <v>0.4286</v>
      </c>
      <c r="K103" s="85">
        <v>6.78</v>
      </c>
      <c r="L103" s="87">
        <v>0.1429</v>
      </c>
      <c r="M103" s="87">
        <v>0.1</v>
      </c>
      <c r="N103" s="85">
        <v>0.248</v>
      </c>
      <c r="O103" s="85">
        <v>0.51</v>
      </c>
      <c r="P103" s="85">
        <v>0.1333</v>
      </c>
      <c r="Q103" s="85">
        <v>0.2667</v>
      </c>
      <c r="R103" s="85">
        <v>0.37</v>
      </c>
      <c r="S103" s="87">
        <v>0.4545</v>
      </c>
      <c r="T103" s="85">
        <v>0.8036</v>
      </c>
      <c r="U103" s="85">
        <v>0.725</v>
      </c>
      <c r="V103" s="8"/>
      <c r="W103" s="14"/>
      <c r="X103" s="14"/>
      <c r="Y103" s="14"/>
      <c r="Z103" s="14"/>
      <c r="AA103" s="14"/>
      <c r="AB103" s="14"/>
    </row>
    <row r="104" spans="1:28" s="2" customFormat="1" ht="15.75" customHeight="1">
      <c r="A104" s="88" t="s">
        <v>64</v>
      </c>
      <c r="B104" s="59"/>
      <c r="C104" s="59"/>
      <c r="D104" s="61"/>
      <c r="E104" s="61"/>
      <c r="F104" s="61"/>
      <c r="G104" s="61"/>
      <c r="H104" s="61"/>
      <c r="I104" s="61"/>
      <c r="J104" s="61"/>
      <c r="K104" s="61"/>
      <c r="L104" s="144" t="s">
        <v>59</v>
      </c>
      <c r="M104" s="144"/>
      <c r="N104" s="144"/>
      <c r="O104" s="144"/>
      <c r="P104" s="144"/>
      <c r="Q104" s="144"/>
      <c r="R104" s="144"/>
      <c r="S104" s="144"/>
      <c r="T104" s="144"/>
      <c r="U104" s="144"/>
      <c r="V104" s="9"/>
      <c r="W104" s="20"/>
      <c r="X104" s="20"/>
      <c r="Y104" s="20"/>
      <c r="Z104" s="20"/>
      <c r="AA104" s="20"/>
      <c r="AB104" s="20"/>
    </row>
    <row r="105" spans="1:28" s="2" customFormat="1" ht="16.5" customHeight="1">
      <c r="A105" s="164" t="s">
        <v>31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0"/>
      <c r="W105" s="15"/>
      <c r="X105" s="21"/>
      <c r="Y105" s="15"/>
      <c r="Z105" s="15"/>
      <c r="AA105" s="15"/>
      <c r="AB105" s="15"/>
    </row>
    <row r="106" spans="1:28" s="2" customFormat="1" ht="14.25" customHeight="1">
      <c r="A106" s="58" t="s">
        <v>57</v>
      </c>
      <c r="B106" s="59"/>
      <c r="C106" s="59"/>
      <c r="D106" s="60"/>
      <c r="E106" s="61"/>
      <c r="F106" s="143" t="s">
        <v>32</v>
      </c>
      <c r="G106" s="143"/>
      <c r="H106" s="143"/>
      <c r="I106" s="61"/>
      <c r="J106" s="61"/>
      <c r="K106" s="134" t="s">
        <v>2</v>
      </c>
      <c r="L106" s="134"/>
      <c r="M106" s="145" t="s">
        <v>51</v>
      </c>
      <c r="N106" s="145"/>
      <c r="O106" s="145"/>
      <c r="P106" s="145"/>
      <c r="Q106" s="145"/>
      <c r="R106" s="145"/>
      <c r="S106" s="61"/>
      <c r="T106" s="61"/>
      <c r="U106" s="61"/>
      <c r="V106" s="8"/>
      <c r="W106" s="14"/>
      <c r="X106" s="14"/>
      <c r="Y106" s="14"/>
      <c r="Z106" s="14"/>
      <c r="AA106" s="14"/>
      <c r="AB106" s="14"/>
    </row>
    <row r="107" spans="1:28" s="2" customFormat="1" ht="11.25" customHeight="1">
      <c r="A107" s="59"/>
      <c r="B107" s="59"/>
      <c r="C107" s="59"/>
      <c r="D107" s="123" t="s">
        <v>3</v>
      </c>
      <c r="E107" s="123"/>
      <c r="F107" s="63">
        <v>1</v>
      </c>
      <c r="G107" s="61"/>
      <c r="H107" s="60"/>
      <c r="I107" s="60"/>
      <c r="J107" s="60"/>
      <c r="K107" s="123" t="s">
        <v>4</v>
      </c>
      <c r="L107" s="123"/>
      <c r="M107" s="133" t="s">
        <v>37</v>
      </c>
      <c r="N107" s="133"/>
      <c r="O107" s="133"/>
      <c r="P107" s="133"/>
      <c r="Q107" s="133"/>
      <c r="R107" s="133"/>
      <c r="S107" s="133"/>
      <c r="T107" s="133"/>
      <c r="U107" s="133"/>
      <c r="V107" s="9"/>
      <c r="W107" s="20"/>
      <c r="X107" s="20"/>
      <c r="Y107" s="20"/>
      <c r="Z107" s="20"/>
      <c r="AA107" s="20"/>
      <c r="AB107" s="20"/>
    </row>
    <row r="108" spans="1:28" s="2" customFormat="1" ht="11.25" customHeight="1">
      <c r="A108" s="124" t="s">
        <v>5</v>
      </c>
      <c r="B108" s="129" t="s">
        <v>6</v>
      </c>
      <c r="C108" s="130"/>
      <c r="D108" s="124" t="s">
        <v>7</v>
      </c>
      <c r="E108" s="157" t="s">
        <v>8</v>
      </c>
      <c r="F108" s="158"/>
      <c r="G108" s="159"/>
      <c r="H108" s="124" t="s">
        <v>9</v>
      </c>
      <c r="I108" s="157" t="s">
        <v>10</v>
      </c>
      <c r="J108" s="158"/>
      <c r="K108" s="158"/>
      <c r="L108" s="158"/>
      <c r="M108" s="159"/>
      <c r="N108" s="157" t="s">
        <v>11</v>
      </c>
      <c r="O108" s="158"/>
      <c r="P108" s="158"/>
      <c r="Q108" s="158"/>
      <c r="R108" s="158"/>
      <c r="S108" s="158"/>
      <c r="T108" s="158"/>
      <c r="U108" s="159"/>
      <c r="V108" s="10"/>
      <c r="W108" s="15"/>
      <c r="X108" s="15"/>
      <c r="Y108" s="15"/>
      <c r="Z108" s="15"/>
      <c r="AA108" s="15"/>
      <c r="AB108" s="15"/>
    </row>
    <row r="109" spans="1:28" s="2" customFormat="1" ht="34.5" customHeight="1">
      <c r="A109" s="125"/>
      <c r="B109" s="131"/>
      <c r="C109" s="132"/>
      <c r="D109" s="125"/>
      <c r="E109" s="64" t="s">
        <v>12</v>
      </c>
      <c r="F109" s="64" t="s">
        <v>13</v>
      </c>
      <c r="G109" s="64" t="s">
        <v>14</v>
      </c>
      <c r="H109" s="125"/>
      <c r="I109" s="64" t="s">
        <v>15</v>
      </c>
      <c r="J109" s="64" t="s">
        <v>38</v>
      </c>
      <c r="K109" s="64" t="s">
        <v>16</v>
      </c>
      <c r="L109" s="64" t="s">
        <v>17</v>
      </c>
      <c r="M109" s="64" t="s">
        <v>61</v>
      </c>
      <c r="N109" s="64" t="s">
        <v>18</v>
      </c>
      <c r="O109" s="64" t="s">
        <v>19</v>
      </c>
      <c r="P109" s="64" t="s">
        <v>62</v>
      </c>
      <c r="Q109" s="64" t="s">
        <v>80</v>
      </c>
      <c r="R109" s="64" t="s">
        <v>63</v>
      </c>
      <c r="S109" s="64" t="s">
        <v>39</v>
      </c>
      <c r="T109" s="64" t="s">
        <v>20</v>
      </c>
      <c r="U109" s="64" t="s">
        <v>21</v>
      </c>
      <c r="V109" s="11"/>
      <c r="W109" s="16"/>
      <c r="X109" s="16"/>
      <c r="Y109" s="16"/>
      <c r="Z109" s="16"/>
      <c r="AA109" s="16"/>
      <c r="AB109" s="16"/>
    </row>
    <row r="110" spans="1:28" s="2" customFormat="1" ht="18" customHeight="1">
      <c r="A110" s="65">
        <v>1</v>
      </c>
      <c r="B110" s="135">
        <v>2</v>
      </c>
      <c r="C110" s="136"/>
      <c r="D110" s="66">
        <v>3</v>
      </c>
      <c r="E110" s="66">
        <v>4</v>
      </c>
      <c r="F110" s="66">
        <v>5</v>
      </c>
      <c r="G110" s="66">
        <v>6</v>
      </c>
      <c r="H110" s="66">
        <v>7</v>
      </c>
      <c r="I110" s="66">
        <v>8</v>
      </c>
      <c r="J110" s="66">
        <v>9</v>
      </c>
      <c r="K110" s="66">
        <v>10</v>
      </c>
      <c r="L110" s="66">
        <v>11</v>
      </c>
      <c r="M110" s="66">
        <v>12</v>
      </c>
      <c r="N110" s="66">
        <v>13</v>
      </c>
      <c r="O110" s="66">
        <v>14</v>
      </c>
      <c r="P110" s="66">
        <v>15</v>
      </c>
      <c r="Q110" s="66">
        <v>16</v>
      </c>
      <c r="R110" s="66">
        <v>17</v>
      </c>
      <c r="S110" s="66">
        <v>18</v>
      </c>
      <c r="T110" s="66">
        <v>19</v>
      </c>
      <c r="U110" s="66">
        <v>20</v>
      </c>
      <c r="V110" s="5"/>
      <c r="W110" s="17"/>
      <c r="X110" s="17"/>
      <c r="Y110" s="15"/>
      <c r="Z110" s="15"/>
      <c r="AA110" s="15"/>
      <c r="AB110" s="15"/>
    </row>
    <row r="111" spans="1:28" s="2" customFormat="1" ht="16.5" customHeight="1">
      <c r="A111" s="148" t="s">
        <v>78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50"/>
      <c r="V111" s="5"/>
      <c r="W111" s="17"/>
      <c r="X111" s="17"/>
      <c r="Y111" s="15"/>
      <c r="Z111" s="15"/>
      <c r="AA111" s="15"/>
      <c r="AB111" s="15"/>
    </row>
    <row r="112" spans="1:28" s="2" customFormat="1" ht="18" customHeight="1">
      <c r="A112" s="70">
        <v>66037.03</v>
      </c>
      <c r="B112" s="116" t="s">
        <v>72</v>
      </c>
      <c r="C112" s="117"/>
      <c r="D112" s="81">
        <v>20</v>
      </c>
      <c r="E112" s="68">
        <v>1.7</v>
      </c>
      <c r="F112" s="69">
        <v>2.26</v>
      </c>
      <c r="G112" s="68">
        <v>19.8</v>
      </c>
      <c r="H112" s="68">
        <v>78.9</v>
      </c>
      <c r="I112" s="70">
        <v>0.04</v>
      </c>
      <c r="J112" s="70">
        <v>0.02</v>
      </c>
      <c r="K112" s="68">
        <v>10</v>
      </c>
      <c r="L112" s="70">
        <v>0</v>
      </c>
      <c r="M112" s="71">
        <v>0.002</v>
      </c>
      <c r="N112" s="70">
        <v>16</v>
      </c>
      <c r="O112" s="70">
        <v>11</v>
      </c>
      <c r="P112" s="68">
        <v>0</v>
      </c>
      <c r="Q112" s="68">
        <v>0</v>
      </c>
      <c r="R112" s="70">
        <v>1.7</v>
      </c>
      <c r="S112" s="68">
        <v>0</v>
      </c>
      <c r="T112" s="70">
        <v>5</v>
      </c>
      <c r="U112" s="70">
        <v>0.12</v>
      </c>
      <c r="V112" s="7"/>
      <c r="W112" s="19"/>
      <c r="X112" s="19"/>
      <c r="Y112" s="15"/>
      <c r="Z112" s="15"/>
      <c r="AA112" s="15"/>
      <c r="AB112" s="15"/>
    </row>
    <row r="113" spans="1:28" s="2" customFormat="1" ht="12.75" customHeight="1">
      <c r="A113" s="70" t="s">
        <v>122</v>
      </c>
      <c r="B113" s="116" t="s">
        <v>35</v>
      </c>
      <c r="C113" s="117"/>
      <c r="D113" s="81">
        <v>150</v>
      </c>
      <c r="E113" s="73">
        <v>12.68</v>
      </c>
      <c r="F113" s="73">
        <v>17.98</v>
      </c>
      <c r="G113" s="72">
        <v>3.25</v>
      </c>
      <c r="H113" s="73">
        <v>225.5</v>
      </c>
      <c r="I113" s="72">
        <v>0.07</v>
      </c>
      <c r="J113" s="72">
        <v>0.43</v>
      </c>
      <c r="K113" s="72">
        <v>0.39</v>
      </c>
      <c r="L113" s="72">
        <v>0.024</v>
      </c>
      <c r="M113" s="72">
        <v>1.8</v>
      </c>
      <c r="N113" s="72">
        <v>98.33</v>
      </c>
      <c r="O113" s="73">
        <v>127.33</v>
      </c>
      <c r="P113" s="72">
        <v>0.05608</v>
      </c>
      <c r="Q113" s="74">
        <v>0.02658</v>
      </c>
      <c r="R113" s="72">
        <v>20.29</v>
      </c>
      <c r="S113" s="72">
        <v>0.2144</v>
      </c>
      <c r="T113" s="72">
        <v>17.13</v>
      </c>
      <c r="U113" s="72">
        <v>0.19</v>
      </c>
      <c r="V113" s="7"/>
      <c r="W113" s="19"/>
      <c r="X113" s="19"/>
      <c r="Y113" s="19"/>
      <c r="Z113" s="19"/>
      <c r="AA113" s="19"/>
      <c r="AB113" s="19"/>
    </row>
    <row r="114" spans="1:28" s="2" customFormat="1" ht="18" customHeight="1">
      <c r="A114" s="70">
        <v>244.01</v>
      </c>
      <c r="B114" s="116" t="s">
        <v>102</v>
      </c>
      <c r="C114" s="117"/>
      <c r="D114" s="81">
        <v>20</v>
      </c>
      <c r="E114" s="73">
        <v>4.6</v>
      </c>
      <c r="F114" s="73">
        <v>0.24</v>
      </c>
      <c r="G114" s="72">
        <v>10.66</v>
      </c>
      <c r="H114" s="73">
        <v>60.5</v>
      </c>
      <c r="I114" s="72"/>
      <c r="J114" s="72"/>
      <c r="K114" s="72"/>
      <c r="L114" s="72"/>
      <c r="M114" s="72"/>
      <c r="N114" s="72"/>
      <c r="O114" s="73"/>
      <c r="P114" s="72"/>
      <c r="Q114" s="74"/>
      <c r="R114" s="72"/>
      <c r="S114" s="72"/>
      <c r="T114" s="72"/>
      <c r="U114" s="72"/>
      <c r="V114" s="7"/>
      <c r="W114" s="19"/>
      <c r="X114" s="19"/>
      <c r="Y114" s="19"/>
      <c r="Z114" s="19"/>
      <c r="AA114" s="19"/>
      <c r="AB114" s="19"/>
    </row>
    <row r="115" spans="1:28" s="2" customFormat="1" ht="15" customHeight="1">
      <c r="A115" s="70" t="s">
        <v>123</v>
      </c>
      <c r="B115" s="122" t="s">
        <v>66</v>
      </c>
      <c r="C115" s="122"/>
      <c r="D115" s="81">
        <v>200</v>
      </c>
      <c r="E115" s="73">
        <v>4.68</v>
      </c>
      <c r="F115" s="72">
        <v>3.52</v>
      </c>
      <c r="G115" s="72">
        <v>12.5</v>
      </c>
      <c r="H115" s="72">
        <v>100.4</v>
      </c>
      <c r="I115" s="73">
        <v>0</v>
      </c>
      <c r="J115" s="72">
        <v>0.01</v>
      </c>
      <c r="K115" s="73">
        <v>2.9</v>
      </c>
      <c r="L115" s="97">
        <v>0.0001</v>
      </c>
      <c r="M115" s="73">
        <v>0</v>
      </c>
      <c r="N115" s="72">
        <v>5.25</v>
      </c>
      <c r="O115" s="72">
        <v>8.24</v>
      </c>
      <c r="P115" s="72">
        <v>0.6</v>
      </c>
      <c r="Q115" s="73">
        <v>0</v>
      </c>
      <c r="R115" s="72">
        <v>15.83</v>
      </c>
      <c r="S115" s="73">
        <v>0.07</v>
      </c>
      <c r="T115" s="73">
        <v>4.4</v>
      </c>
      <c r="U115" s="72">
        <v>0.87</v>
      </c>
      <c r="V115" s="7"/>
      <c r="W115" s="19"/>
      <c r="X115" s="19"/>
      <c r="Y115" s="19"/>
      <c r="Z115" s="19"/>
      <c r="AA115" s="19"/>
      <c r="AB115" s="19"/>
    </row>
    <row r="116" spans="1:28" s="2" customFormat="1" ht="16.5" customHeight="1">
      <c r="A116" s="70" t="s">
        <v>126</v>
      </c>
      <c r="B116" s="116" t="s">
        <v>36</v>
      </c>
      <c r="C116" s="117"/>
      <c r="D116" s="81">
        <v>60</v>
      </c>
      <c r="E116" s="72">
        <v>4.56</v>
      </c>
      <c r="F116" s="72">
        <v>0.48</v>
      </c>
      <c r="G116" s="72">
        <v>29.52</v>
      </c>
      <c r="H116" s="73">
        <v>140.6</v>
      </c>
      <c r="I116" s="72">
        <v>0.04</v>
      </c>
      <c r="J116" s="72">
        <v>0.01</v>
      </c>
      <c r="K116" s="72">
        <v>0.88</v>
      </c>
      <c r="L116" s="73"/>
      <c r="M116" s="73">
        <v>0</v>
      </c>
      <c r="N116" s="73">
        <v>8</v>
      </c>
      <c r="O116" s="73">
        <v>26</v>
      </c>
      <c r="P116" s="74">
        <v>0.005</v>
      </c>
      <c r="Q116" s="74">
        <v>0.002</v>
      </c>
      <c r="R116" s="72">
        <v>52.4</v>
      </c>
      <c r="S116" s="97">
        <v>0.001</v>
      </c>
      <c r="T116" s="73">
        <v>0</v>
      </c>
      <c r="U116" s="72">
        <v>0.44</v>
      </c>
      <c r="V116" s="12"/>
      <c r="W116" s="21"/>
      <c r="X116" s="21"/>
      <c r="Y116" s="21"/>
      <c r="Z116" s="21"/>
      <c r="AA116" s="21"/>
      <c r="AB116" s="21"/>
    </row>
    <row r="117" spans="1:28" s="2" customFormat="1" ht="17.25" customHeight="1">
      <c r="A117" s="154" t="s">
        <v>58</v>
      </c>
      <c r="B117" s="155"/>
      <c r="C117" s="155"/>
      <c r="D117" s="156"/>
      <c r="E117" s="75">
        <f>SUM(E112:E116)</f>
        <v>28.219999999999995</v>
      </c>
      <c r="F117" s="75">
        <f>SUM(F112:F116)</f>
        <v>24.48</v>
      </c>
      <c r="G117" s="75">
        <f>SUM(G112:G116)</f>
        <v>75.73</v>
      </c>
      <c r="H117" s="75">
        <f>SUM(H112:H116)</f>
        <v>605.9</v>
      </c>
      <c r="I117" s="75">
        <f aca="true" t="shared" si="15" ref="I117:U117">SUM(I112:I116)</f>
        <v>0.15000000000000002</v>
      </c>
      <c r="J117" s="75">
        <f t="shared" si="15"/>
        <v>0.47000000000000003</v>
      </c>
      <c r="K117" s="75">
        <f t="shared" si="15"/>
        <v>14.170000000000002</v>
      </c>
      <c r="L117" s="75">
        <f t="shared" si="15"/>
        <v>0.0241</v>
      </c>
      <c r="M117" s="75">
        <f t="shared" si="15"/>
        <v>1.802</v>
      </c>
      <c r="N117" s="75">
        <f t="shared" si="15"/>
        <v>127.58</v>
      </c>
      <c r="O117" s="75">
        <f t="shared" si="15"/>
        <v>172.57</v>
      </c>
      <c r="P117" s="75">
        <f t="shared" si="15"/>
        <v>0.66108</v>
      </c>
      <c r="Q117" s="75">
        <f t="shared" si="15"/>
        <v>0.02858</v>
      </c>
      <c r="R117" s="75">
        <f t="shared" si="15"/>
        <v>90.22</v>
      </c>
      <c r="S117" s="75">
        <f t="shared" si="15"/>
        <v>0.2854</v>
      </c>
      <c r="T117" s="75">
        <f t="shared" si="15"/>
        <v>26.53</v>
      </c>
      <c r="U117" s="75">
        <f t="shared" si="15"/>
        <v>1.6199999999999999</v>
      </c>
      <c r="V117" s="31">
        <v>17.2170813017586</v>
      </c>
      <c r="W117" s="21"/>
      <c r="X117" s="21"/>
      <c r="Y117" s="21"/>
      <c r="Z117" s="21"/>
      <c r="AA117" s="21"/>
      <c r="AB117" s="21"/>
    </row>
    <row r="118" spans="1:28" s="2" customFormat="1" ht="17.25" customHeight="1">
      <c r="A118" s="148" t="s">
        <v>22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50"/>
      <c r="V118" s="12"/>
      <c r="W118" s="21"/>
      <c r="X118" s="21"/>
      <c r="Y118" s="21"/>
      <c r="Z118" s="21"/>
      <c r="AA118" s="21"/>
      <c r="AB118" s="21"/>
    </row>
    <row r="119" spans="1:28" s="2" customFormat="1" ht="19.5" customHeight="1">
      <c r="A119" s="70">
        <v>0.09</v>
      </c>
      <c r="B119" s="116" t="s">
        <v>98</v>
      </c>
      <c r="C119" s="117"/>
      <c r="D119" s="65">
        <v>60</v>
      </c>
      <c r="E119" s="70">
        <v>1.67</v>
      </c>
      <c r="F119" s="70">
        <v>2.35</v>
      </c>
      <c r="G119" s="70">
        <v>9.75</v>
      </c>
      <c r="H119" s="70">
        <v>64.39</v>
      </c>
      <c r="I119" s="69">
        <v>0.03</v>
      </c>
      <c r="J119" s="69">
        <v>0.03</v>
      </c>
      <c r="K119" s="70">
        <v>6.98</v>
      </c>
      <c r="L119" s="69">
        <v>0.0271</v>
      </c>
      <c r="M119" s="65">
        <v>0</v>
      </c>
      <c r="N119" s="68">
        <v>22.8</v>
      </c>
      <c r="O119" s="70">
        <v>21.6</v>
      </c>
      <c r="P119" s="70">
        <v>0.00306</v>
      </c>
      <c r="Q119" s="70">
        <v>0.04</v>
      </c>
      <c r="R119" s="70">
        <v>10.3</v>
      </c>
      <c r="S119" s="71">
        <v>0.02</v>
      </c>
      <c r="T119" s="70">
        <v>14.7</v>
      </c>
      <c r="U119" s="70">
        <v>0.59</v>
      </c>
      <c r="W119" s="32"/>
      <c r="X119" s="32"/>
      <c r="Y119" s="32"/>
      <c r="Z119" s="32"/>
      <c r="AA119" s="32"/>
      <c r="AB119" s="32"/>
    </row>
    <row r="120" spans="1:28" s="2" customFormat="1" ht="27" customHeight="1">
      <c r="A120" s="70" t="s">
        <v>124</v>
      </c>
      <c r="B120" s="116" t="s">
        <v>99</v>
      </c>
      <c r="C120" s="117"/>
      <c r="D120" s="65">
        <v>200</v>
      </c>
      <c r="E120" s="72">
        <v>7.29</v>
      </c>
      <c r="F120" s="72">
        <v>4.73</v>
      </c>
      <c r="G120" s="72">
        <v>15.05</v>
      </c>
      <c r="H120" s="72">
        <v>131.8</v>
      </c>
      <c r="I120" s="78">
        <v>0.01</v>
      </c>
      <c r="J120" s="78">
        <v>0.02</v>
      </c>
      <c r="K120" s="112">
        <v>5.7</v>
      </c>
      <c r="L120" s="78">
        <v>0.01</v>
      </c>
      <c r="M120" s="78">
        <v>0</v>
      </c>
      <c r="N120" s="78">
        <v>21.83</v>
      </c>
      <c r="O120" s="78">
        <v>24.66</v>
      </c>
      <c r="P120" s="78">
        <v>0</v>
      </c>
      <c r="Q120" s="78">
        <v>0.4</v>
      </c>
      <c r="R120" s="78">
        <v>18.5</v>
      </c>
      <c r="S120" s="80">
        <v>0.01</v>
      </c>
      <c r="T120" s="78">
        <v>12.58</v>
      </c>
      <c r="U120" s="78">
        <v>0.8</v>
      </c>
      <c r="V120" s="38"/>
      <c r="W120" s="32"/>
      <c r="X120" s="32"/>
      <c r="Y120" s="32"/>
      <c r="Z120" s="32"/>
      <c r="AA120" s="32"/>
      <c r="AB120" s="32"/>
    </row>
    <row r="121" spans="1:28" s="2" customFormat="1" ht="20.25" customHeight="1">
      <c r="A121" s="70" t="s">
        <v>125</v>
      </c>
      <c r="B121" s="116" t="s">
        <v>110</v>
      </c>
      <c r="C121" s="117"/>
      <c r="D121" s="83" t="s">
        <v>103</v>
      </c>
      <c r="E121" s="72">
        <v>11.71</v>
      </c>
      <c r="F121" s="72">
        <v>8.83</v>
      </c>
      <c r="G121" s="72">
        <v>10.29</v>
      </c>
      <c r="H121" s="72">
        <v>167.6</v>
      </c>
      <c r="I121" s="72">
        <v>0.19</v>
      </c>
      <c r="J121" s="72">
        <v>0.1</v>
      </c>
      <c r="K121" s="72">
        <v>0.49</v>
      </c>
      <c r="L121" s="74">
        <v>0.019</v>
      </c>
      <c r="M121" s="83">
        <v>0.09</v>
      </c>
      <c r="N121" s="72">
        <v>23.43</v>
      </c>
      <c r="O121" s="72">
        <v>133.86</v>
      </c>
      <c r="P121" s="72">
        <v>0.044</v>
      </c>
      <c r="Q121" s="74">
        <v>0.024</v>
      </c>
      <c r="R121" s="72">
        <v>22.5</v>
      </c>
      <c r="S121" s="74">
        <v>0.049</v>
      </c>
      <c r="T121" s="72">
        <v>18.26</v>
      </c>
      <c r="U121" s="72">
        <v>0.75</v>
      </c>
      <c r="V121" s="7"/>
      <c r="W121" s="19"/>
      <c r="X121" s="19"/>
      <c r="Y121" s="19"/>
      <c r="Z121" s="19"/>
      <c r="AA121" s="19"/>
      <c r="AB121" s="19"/>
    </row>
    <row r="122" spans="1:28" s="2" customFormat="1" ht="15.75" customHeight="1">
      <c r="A122" s="113" t="s">
        <v>112</v>
      </c>
      <c r="B122" s="116" t="s">
        <v>95</v>
      </c>
      <c r="C122" s="117"/>
      <c r="D122" s="83">
        <v>150</v>
      </c>
      <c r="E122" s="72">
        <v>3.07</v>
      </c>
      <c r="F122" s="72">
        <v>5.31</v>
      </c>
      <c r="G122" s="72">
        <v>19.82</v>
      </c>
      <c r="H122" s="73">
        <v>139.4</v>
      </c>
      <c r="I122" s="72">
        <v>0.61</v>
      </c>
      <c r="J122" s="72">
        <v>0.56</v>
      </c>
      <c r="K122" s="72">
        <v>27.84</v>
      </c>
      <c r="L122" s="74">
        <v>0.00158</v>
      </c>
      <c r="M122" s="81">
        <v>0.001</v>
      </c>
      <c r="N122" s="72">
        <v>84.11</v>
      </c>
      <c r="O122" s="72">
        <v>217.14</v>
      </c>
      <c r="P122" s="74">
        <v>0.06595</v>
      </c>
      <c r="Q122" s="97">
        <v>0.00182</v>
      </c>
      <c r="R122" s="72">
        <v>74.2</v>
      </c>
      <c r="S122" s="74">
        <v>0.0327</v>
      </c>
      <c r="T122" s="73">
        <v>61.6</v>
      </c>
      <c r="U122" s="72">
        <v>2.93</v>
      </c>
      <c r="V122" s="12"/>
      <c r="W122" s="21"/>
      <c r="X122" s="21"/>
      <c r="Y122" s="21"/>
      <c r="Z122" s="21"/>
      <c r="AA122" s="21"/>
      <c r="AB122" s="21"/>
    </row>
    <row r="123" spans="1:28" s="2" customFormat="1" ht="18" customHeight="1">
      <c r="A123" s="69" t="s">
        <v>126</v>
      </c>
      <c r="B123" s="116" t="s">
        <v>71</v>
      </c>
      <c r="C123" s="117"/>
      <c r="D123" s="81">
        <v>200</v>
      </c>
      <c r="E123" s="73">
        <v>1</v>
      </c>
      <c r="F123" s="73">
        <v>0</v>
      </c>
      <c r="G123" s="73">
        <v>25.4</v>
      </c>
      <c r="H123" s="73">
        <v>105.6</v>
      </c>
      <c r="I123" s="83">
        <v>0.01</v>
      </c>
      <c r="J123" s="83">
        <v>0.02</v>
      </c>
      <c r="K123" s="83">
        <v>2.6</v>
      </c>
      <c r="L123" s="74">
        <v>0.018</v>
      </c>
      <c r="M123" s="74">
        <v>0.001</v>
      </c>
      <c r="N123" s="73">
        <v>43</v>
      </c>
      <c r="O123" s="73">
        <v>6.8</v>
      </c>
      <c r="P123" s="74">
        <v>0.003</v>
      </c>
      <c r="Q123" s="73">
        <v>0</v>
      </c>
      <c r="R123" s="72">
        <v>9.99</v>
      </c>
      <c r="S123" s="73">
        <v>0</v>
      </c>
      <c r="T123" s="72">
        <v>4.3</v>
      </c>
      <c r="U123" s="72">
        <v>0.6</v>
      </c>
      <c r="V123" s="12"/>
      <c r="W123" s="21"/>
      <c r="X123" s="21"/>
      <c r="Y123" s="21"/>
      <c r="Z123" s="21"/>
      <c r="AA123" s="21"/>
      <c r="AB123" s="21"/>
    </row>
    <row r="124" spans="1:28" s="2" customFormat="1" ht="20.25" customHeight="1">
      <c r="A124" s="69" t="s">
        <v>126</v>
      </c>
      <c r="B124" s="116" t="s">
        <v>34</v>
      </c>
      <c r="C124" s="117"/>
      <c r="D124" s="81">
        <v>50</v>
      </c>
      <c r="E124" s="73">
        <v>3.3</v>
      </c>
      <c r="F124" s="73">
        <v>0.6</v>
      </c>
      <c r="G124" s="73">
        <v>19.8</v>
      </c>
      <c r="H124" s="73">
        <v>97.8</v>
      </c>
      <c r="I124" s="83">
        <v>0.12</v>
      </c>
      <c r="J124" s="83">
        <v>0.06</v>
      </c>
      <c r="K124" s="83">
        <v>0</v>
      </c>
      <c r="L124" s="74">
        <v>0</v>
      </c>
      <c r="M124" s="74">
        <v>0</v>
      </c>
      <c r="N124" s="73">
        <v>24.5</v>
      </c>
      <c r="O124" s="73">
        <v>0.016</v>
      </c>
      <c r="P124" s="74">
        <v>0</v>
      </c>
      <c r="Q124" s="73">
        <v>0</v>
      </c>
      <c r="R124" s="72">
        <v>17.1</v>
      </c>
      <c r="S124" s="73">
        <v>0.03</v>
      </c>
      <c r="T124" s="72">
        <v>32.9</v>
      </c>
      <c r="U124" s="72">
        <v>1.33</v>
      </c>
      <c r="V124" s="12"/>
      <c r="W124" s="21"/>
      <c r="X124" s="21"/>
      <c r="Y124" s="21"/>
      <c r="Z124" s="21"/>
      <c r="AA124" s="21"/>
      <c r="AB124" s="21"/>
    </row>
    <row r="125" spans="1:28" s="2" customFormat="1" ht="15.75" customHeight="1">
      <c r="A125" s="70" t="s">
        <v>126</v>
      </c>
      <c r="B125" s="116" t="s">
        <v>84</v>
      </c>
      <c r="C125" s="117"/>
      <c r="D125" s="81">
        <v>100</v>
      </c>
      <c r="E125" s="72">
        <v>0.48</v>
      </c>
      <c r="F125" s="72">
        <v>0.48</v>
      </c>
      <c r="G125" s="72">
        <v>11.76</v>
      </c>
      <c r="H125" s="73">
        <v>53.3</v>
      </c>
      <c r="I125" s="83">
        <v>0.09</v>
      </c>
      <c r="J125" s="72">
        <v>0.04</v>
      </c>
      <c r="K125" s="81">
        <v>0</v>
      </c>
      <c r="L125" s="74">
        <v>0</v>
      </c>
      <c r="M125" s="74">
        <v>0</v>
      </c>
      <c r="N125" s="72">
        <v>17.5</v>
      </c>
      <c r="O125" s="73">
        <v>79</v>
      </c>
      <c r="P125" s="74">
        <v>0.012</v>
      </c>
      <c r="Q125" s="97">
        <v>0.00275</v>
      </c>
      <c r="R125" s="73">
        <v>12.2</v>
      </c>
      <c r="S125" s="73">
        <v>0</v>
      </c>
      <c r="T125" s="73">
        <v>23.5</v>
      </c>
      <c r="U125" s="83">
        <v>1.95</v>
      </c>
      <c r="V125" s="12"/>
      <c r="W125" s="21"/>
      <c r="X125" s="21"/>
      <c r="Y125" s="21"/>
      <c r="Z125" s="21"/>
      <c r="AA125" s="21"/>
      <c r="AB125" s="21"/>
    </row>
    <row r="126" spans="1:28" s="2" customFormat="1" ht="15" customHeight="1">
      <c r="A126" s="140" t="s">
        <v>23</v>
      </c>
      <c r="B126" s="141"/>
      <c r="C126" s="141"/>
      <c r="D126" s="142"/>
      <c r="E126" s="75">
        <f>SUM(E119:E125)</f>
        <v>28.520000000000003</v>
      </c>
      <c r="F126" s="75">
        <f>SUM(F119:F125)</f>
        <v>22.3</v>
      </c>
      <c r="G126" s="75">
        <f>SUM(G119:G125)</f>
        <v>111.87</v>
      </c>
      <c r="H126" s="75">
        <f>SUM(H119:H125)</f>
        <v>759.8899999999999</v>
      </c>
      <c r="I126" s="75">
        <f aca="true" t="shared" si="16" ref="I126:U126">SUM(I119:I125)</f>
        <v>1.06</v>
      </c>
      <c r="J126" s="75">
        <f t="shared" si="16"/>
        <v>0.8300000000000001</v>
      </c>
      <c r="K126" s="75">
        <f t="shared" si="16"/>
        <v>43.61</v>
      </c>
      <c r="L126" s="75">
        <f t="shared" si="16"/>
        <v>0.07568</v>
      </c>
      <c r="M126" s="75">
        <f t="shared" si="16"/>
        <v>0.092</v>
      </c>
      <c r="N126" s="75">
        <f t="shared" si="16"/>
        <v>237.17000000000002</v>
      </c>
      <c r="O126" s="75">
        <f t="shared" si="16"/>
        <v>483.076</v>
      </c>
      <c r="P126" s="75">
        <f t="shared" si="16"/>
        <v>0.12801</v>
      </c>
      <c r="Q126" s="75">
        <f t="shared" si="16"/>
        <v>0.46857</v>
      </c>
      <c r="R126" s="75">
        <f t="shared" si="16"/>
        <v>164.79</v>
      </c>
      <c r="S126" s="75">
        <f t="shared" si="16"/>
        <v>0.1417</v>
      </c>
      <c r="T126" s="75">
        <f t="shared" si="16"/>
        <v>167.84</v>
      </c>
      <c r="U126" s="75">
        <f t="shared" si="16"/>
        <v>8.95</v>
      </c>
      <c r="V126" s="31">
        <v>35.145861729640586</v>
      </c>
      <c r="W126" s="25"/>
      <c r="X126" s="25"/>
      <c r="Y126" s="25"/>
      <c r="Z126" s="25"/>
      <c r="AA126" s="25"/>
      <c r="AB126" s="25"/>
    </row>
    <row r="127" spans="1:28" s="2" customFormat="1" ht="15" customHeight="1">
      <c r="A127" s="140" t="s">
        <v>41</v>
      </c>
      <c r="B127" s="141"/>
      <c r="C127" s="141"/>
      <c r="D127" s="142"/>
      <c r="E127" s="73">
        <f>SUM(E117+E126)</f>
        <v>56.739999999999995</v>
      </c>
      <c r="F127" s="73">
        <f>SUM(F117+F126)</f>
        <v>46.78</v>
      </c>
      <c r="G127" s="73">
        <f>SUM(G117+G126)</f>
        <v>187.60000000000002</v>
      </c>
      <c r="H127" s="73">
        <f>SUM(H117+H126)</f>
        <v>1365.79</v>
      </c>
      <c r="I127" s="73">
        <f aca="true" t="shared" si="17" ref="I127:U127">SUM(I117+I126)</f>
        <v>1.21</v>
      </c>
      <c r="J127" s="73">
        <f t="shared" si="17"/>
        <v>1.3</v>
      </c>
      <c r="K127" s="73">
        <f t="shared" si="17"/>
        <v>57.78</v>
      </c>
      <c r="L127" s="73">
        <f t="shared" si="17"/>
        <v>0.09978</v>
      </c>
      <c r="M127" s="73">
        <f t="shared" si="17"/>
        <v>1.8940000000000001</v>
      </c>
      <c r="N127" s="73">
        <f t="shared" si="17"/>
        <v>364.75</v>
      </c>
      <c r="O127" s="73">
        <f t="shared" si="17"/>
        <v>655.646</v>
      </c>
      <c r="P127" s="73">
        <f t="shared" si="17"/>
        <v>0.7890900000000001</v>
      </c>
      <c r="Q127" s="73">
        <f t="shared" si="17"/>
        <v>0.49715</v>
      </c>
      <c r="R127" s="73">
        <f t="shared" si="17"/>
        <v>255.01</v>
      </c>
      <c r="S127" s="73">
        <f t="shared" si="17"/>
        <v>0.4271</v>
      </c>
      <c r="T127" s="73">
        <f t="shared" si="17"/>
        <v>194.37</v>
      </c>
      <c r="U127" s="73">
        <f t="shared" si="17"/>
        <v>10.569999999999999</v>
      </c>
      <c r="V127" s="8"/>
      <c r="W127" s="31">
        <v>1.5707386897618667</v>
      </c>
      <c r="X127" s="34" t="s">
        <v>56</v>
      </c>
      <c r="Y127" s="14"/>
      <c r="Z127" s="14"/>
      <c r="AA127" s="14"/>
      <c r="AB127" s="14"/>
    </row>
    <row r="128" spans="1:28" s="2" customFormat="1" ht="15.75" customHeight="1">
      <c r="A128" s="140" t="s">
        <v>43</v>
      </c>
      <c r="B128" s="141"/>
      <c r="C128" s="141"/>
      <c r="D128" s="142"/>
      <c r="E128" s="73">
        <v>77</v>
      </c>
      <c r="F128" s="73">
        <v>79</v>
      </c>
      <c r="G128" s="73">
        <v>335</v>
      </c>
      <c r="H128" s="73">
        <v>2350</v>
      </c>
      <c r="I128" s="72">
        <v>1.2</v>
      </c>
      <c r="J128" s="72">
        <v>1.4</v>
      </c>
      <c r="K128" s="81">
        <v>60</v>
      </c>
      <c r="L128" s="72">
        <v>0.7</v>
      </c>
      <c r="M128" s="73">
        <v>1</v>
      </c>
      <c r="N128" s="81">
        <v>1100</v>
      </c>
      <c r="O128" s="81">
        <v>1100</v>
      </c>
      <c r="P128" s="73">
        <v>3</v>
      </c>
      <c r="Q128" s="72">
        <v>3</v>
      </c>
      <c r="R128" s="81">
        <v>1100</v>
      </c>
      <c r="S128" s="73">
        <v>1</v>
      </c>
      <c r="T128" s="81">
        <v>250</v>
      </c>
      <c r="U128" s="72">
        <v>12</v>
      </c>
      <c r="V128" s="9"/>
      <c r="W128" s="20"/>
      <c r="X128" s="43"/>
      <c r="Y128" s="20"/>
      <c r="Z128" s="20"/>
      <c r="AA128" s="20"/>
      <c r="AB128" s="20"/>
    </row>
    <row r="129" spans="1:28" s="2" customFormat="1" ht="19.5" customHeight="1">
      <c r="A129" s="151" t="s">
        <v>42</v>
      </c>
      <c r="B129" s="152"/>
      <c r="C129" s="152"/>
      <c r="D129" s="153"/>
      <c r="E129" s="114">
        <v>0.6805</v>
      </c>
      <c r="F129" s="114">
        <v>0.4861</v>
      </c>
      <c r="G129" s="114">
        <v>0.5722</v>
      </c>
      <c r="H129" s="114">
        <v>0.5324</v>
      </c>
      <c r="I129" s="114">
        <v>1</v>
      </c>
      <c r="J129" s="114">
        <v>0.9286</v>
      </c>
      <c r="K129" s="114">
        <v>0.9633</v>
      </c>
      <c r="L129" s="115">
        <v>0.1428</v>
      </c>
      <c r="M129" s="114">
        <v>1.9</v>
      </c>
      <c r="N129" s="114">
        <v>0.3316</v>
      </c>
      <c r="O129" s="114">
        <v>0.596</v>
      </c>
      <c r="P129" s="114">
        <v>0.2667</v>
      </c>
      <c r="Q129" s="114">
        <v>0.1667</v>
      </c>
      <c r="R129" s="114">
        <v>0.2319</v>
      </c>
      <c r="S129" s="115">
        <v>0.4</v>
      </c>
      <c r="T129" s="114">
        <v>0.7777</v>
      </c>
      <c r="U129" s="115">
        <v>0.8833</v>
      </c>
      <c r="V129" s="10"/>
      <c r="W129" s="15"/>
      <c r="X129" s="15"/>
      <c r="Y129" s="15"/>
      <c r="Z129" s="15"/>
      <c r="AA129" s="15"/>
      <c r="AB129" s="15"/>
    </row>
    <row r="130" spans="1:28" s="2" customFormat="1" ht="11.25" customHeight="1">
      <c r="A130" s="48"/>
      <c r="B130" s="49"/>
      <c r="C130" s="49"/>
      <c r="D130" s="50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2"/>
      <c r="T130" s="51"/>
      <c r="U130" s="51"/>
      <c r="V130" s="11"/>
      <c r="W130" s="16"/>
      <c r="X130" s="16"/>
      <c r="Y130" s="16"/>
      <c r="Z130" s="16"/>
      <c r="AA130" s="16"/>
      <c r="AB130" s="16"/>
    </row>
    <row r="131" spans="1:28" s="47" customFormat="1" ht="21.75" customHeight="1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5"/>
      <c r="W131" s="17"/>
      <c r="X131" s="17" t="s">
        <v>40</v>
      </c>
      <c r="Y131" s="17"/>
      <c r="Z131" s="17"/>
      <c r="AA131" s="17"/>
      <c r="AB131" s="17"/>
    </row>
    <row r="132" spans="1:28" s="2" customFormat="1" ht="21" customHeight="1">
      <c r="A132" s="46"/>
      <c r="B132" s="44"/>
      <c r="C132" s="44"/>
      <c r="D132" s="1"/>
      <c r="F132" s="167"/>
      <c r="G132" s="167"/>
      <c r="H132" s="167"/>
      <c r="K132" s="168"/>
      <c r="L132" s="168"/>
      <c r="M132" s="165"/>
      <c r="N132" s="165"/>
      <c r="O132" s="165"/>
      <c r="P132" s="165"/>
      <c r="Q132" s="165"/>
      <c r="R132" s="165"/>
      <c r="V132" s="5"/>
      <c r="W132" s="17"/>
      <c r="X132" s="17"/>
      <c r="Y132" s="17"/>
      <c r="Z132" s="17"/>
      <c r="AA132" s="17"/>
      <c r="AB132" s="17"/>
    </row>
  </sheetData>
  <sheetProtection formatCells="0" formatColumns="0" formatRows="0" insertColumns="0" insertRows="0" insertHyperlinks="0" deleteColumns="0" deleteRows="0" sort="0" autoFilter="0" pivotTables="0"/>
  <mergeCells count="186">
    <mergeCell ref="A41:C41"/>
    <mergeCell ref="AB1:AB3"/>
    <mergeCell ref="B125:C125"/>
    <mergeCell ref="B121:C121"/>
    <mergeCell ref="B123:C123"/>
    <mergeCell ref="B116:C116"/>
    <mergeCell ref="B12:C12"/>
    <mergeCell ref="B69:C69"/>
    <mergeCell ref="B114:C114"/>
    <mergeCell ref="B124:C124"/>
    <mergeCell ref="B115:C115"/>
    <mergeCell ref="H108:H109"/>
    <mergeCell ref="B110:C110"/>
    <mergeCell ref="I108:M108"/>
    <mergeCell ref="A108:A109"/>
    <mergeCell ref="E108:G108"/>
    <mergeCell ref="A111:U111"/>
    <mergeCell ref="N108:U108"/>
    <mergeCell ref="B112:C112"/>
    <mergeCell ref="B113:C113"/>
    <mergeCell ref="B94:C94"/>
    <mergeCell ref="A105:U105"/>
    <mergeCell ref="A103:D103"/>
    <mergeCell ref="B96:C96"/>
    <mergeCell ref="B87:C87"/>
    <mergeCell ref="A92:D92"/>
    <mergeCell ref="B98:C98"/>
    <mergeCell ref="A100:D100"/>
    <mergeCell ref="A101:D101"/>
    <mergeCell ref="A102:D102"/>
    <mergeCell ref="B90:C90"/>
    <mergeCell ref="A86:U86"/>
    <mergeCell ref="H83:H84"/>
    <mergeCell ref="B89:C89"/>
    <mergeCell ref="B91:C91"/>
    <mergeCell ref="E83:G83"/>
    <mergeCell ref="B48:C48"/>
    <mergeCell ref="A80:U80"/>
    <mergeCell ref="A76:D76"/>
    <mergeCell ref="A52:D52"/>
    <mergeCell ref="F56:H56"/>
    <mergeCell ref="M56:R56"/>
    <mergeCell ref="K57:L57"/>
    <mergeCell ref="L79:U79"/>
    <mergeCell ref="B72:C72"/>
    <mergeCell ref="M4:U4"/>
    <mergeCell ref="B39:C39"/>
    <mergeCell ref="A32:A33"/>
    <mergeCell ref="B49:C49"/>
    <mergeCell ref="X1:X4"/>
    <mergeCell ref="B20:C20"/>
    <mergeCell ref="B16:C16"/>
    <mergeCell ref="V1:V4"/>
    <mergeCell ref="W1:W4"/>
    <mergeCell ref="L1:U1"/>
    <mergeCell ref="A2:U2"/>
    <mergeCell ref="K3:L3"/>
    <mergeCell ref="B5:C6"/>
    <mergeCell ref="M3:R3"/>
    <mergeCell ref="B9:C9"/>
    <mergeCell ref="D32:D33"/>
    <mergeCell ref="N32:U32"/>
    <mergeCell ref="I5:M5"/>
    <mergeCell ref="F3:H3"/>
    <mergeCell ref="D4:E4"/>
    <mergeCell ref="K4:L4"/>
    <mergeCell ref="D5:D6"/>
    <mergeCell ref="B47:C47"/>
    <mergeCell ref="B46:C46"/>
    <mergeCell ref="A23:D23"/>
    <mergeCell ref="B17:C17"/>
    <mergeCell ref="A24:D24"/>
    <mergeCell ref="B34:C34"/>
    <mergeCell ref="A35:U35"/>
    <mergeCell ref="N5:U5"/>
    <mergeCell ref="A43:U43"/>
    <mergeCell ref="K30:L30"/>
    <mergeCell ref="A5:A6"/>
    <mergeCell ref="B32:C33"/>
    <mergeCell ref="B13:C13"/>
    <mergeCell ref="I32:M32"/>
    <mergeCell ref="B37:C37"/>
    <mergeCell ref="E5:G5"/>
    <mergeCell ref="H5:H6"/>
    <mergeCell ref="A14:D14"/>
    <mergeCell ref="A15:U15"/>
    <mergeCell ref="B18:C18"/>
    <mergeCell ref="B40:C40"/>
    <mergeCell ref="B19:C19"/>
    <mergeCell ref="A25:D25"/>
    <mergeCell ref="A26:D26"/>
    <mergeCell ref="B21:C21"/>
    <mergeCell ref="A8:U8"/>
    <mergeCell ref="B7:C7"/>
    <mergeCell ref="B22:C22"/>
    <mergeCell ref="E32:G32"/>
    <mergeCell ref="D31:E31"/>
    <mergeCell ref="B10:C10"/>
    <mergeCell ref="B11:C11"/>
    <mergeCell ref="A27:D27"/>
    <mergeCell ref="A29:U29"/>
    <mergeCell ref="L28:U28"/>
    <mergeCell ref="B45:C45"/>
    <mergeCell ref="M30:R30"/>
    <mergeCell ref="K31:L31"/>
    <mergeCell ref="M31:U31"/>
    <mergeCell ref="B44:C44"/>
    <mergeCell ref="A42:D42"/>
    <mergeCell ref="B38:C38"/>
    <mergeCell ref="H32:H33"/>
    <mergeCell ref="B36:C36"/>
    <mergeCell ref="F30:H30"/>
    <mergeCell ref="M132:R132"/>
    <mergeCell ref="A131:U131"/>
    <mergeCell ref="F132:H132"/>
    <mergeCell ref="K132:L132"/>
    <mergeCell ref="H58:H59"/>
    <mergeCell ref="D83:D84"/>
    <mergeCell ref="M81:R81"/>
    <mergeCell ref="F81:H81"/>
    <mergeCell ref="B95:C95"/>
    <mergeCell ref="AA1:AA3"/>
    <mergeCell ref="Y1:Y3"/>
    <mergeCell ref="Z1:Z3"/>
    <mergeCell ref="A51:D51"/>
    <mergeCell ref="D57:E57"/>
    <mergeCell ref="A53:D53"/>
    <mergeCell ref="K56:L56"/>
    <mergeCell ref="M57:U57"/>
    <mergeCell ref="L54:U54"/>
    <mergeCell ref="A55:U55"/>
    <mergeCell ref="I58:M58"/>
    <mergeCell ref="K82:L82"/>
    <mergeCell ref="A58:A59"/>
    <mergeCell ref="B62:C62"/>
    <mergeCell ref="B58:C59"/>
    <mergeCell ref="D58:D59"/>
    <mergeCell ref="E58:G58"/>
    <mergeCell ref="A61:U61"/>
    <mergeCell ref="A129:D129"/>
    <mergeCell ref="A128:D128"/>
    <mergeCell ref="A127:D127"/>
    <mergeCell ref="A126:D126"/>
    <mergeCell ref="B120:C120"/>
    <mergeCell ref="A117:D117"/>
    <mergeCell ref="A118:U118"/>
    <mergeCell ref="B119:C119"/>
    <mergeCell ref="B122:C122"/>
    <mergeCell ref="B108:C109"/>
    <mergeCell ref="D108:D109"/>
    <mergeCell ref="B70:C70"/>
    <mergeCell ref="B65:C65"/>
    <mergeCell ref="B68:C68"/>
    <mergeCell ref="D107:E107"/>
    <mergeCell ref="A67:U67"/>
    <mergeCell ref="A77:D77"/>
    <mergeCell ref="K106:L106"/>
    <mergeCell ref="F106:H106"/>
    <mergeCell ref="L104:U104"/>
    <mergeCell ref="M107:U107"/>
    <mergeCell ref="M106:R106"/>
    <mergeCell ref="K107:L107"/>
    <mergeCell ref="B97:C97"/>
    <mergeCell ref="B73:C73"/>
    <mergeCell ref="B99:C99"/>
    <mergeCell ref="B60:C60"/>
    <mergeCell ref="A66:D66"/>
    <mergeCell ref="B64:C64"/>
    <mergeCell ref="A74:D74"/>
    <mergeCell ref="B71:C71"/>
    <mergeCell ref="B85:C85"/>
    <mergeCell ref="A75:D75"/>
    <mergeCell ref="B88:C88"/>
    <mergeCell ref="B63:C63"/>
    <mergeCell ref="D82:E82"/>
    <mergeCell ref="A83:A84"/>
    <mergeCell ref="A93:U93"/>
    <mergeCell ref="B83:C84"/>
    <mergeCell ref="M82:U82"/>
    <mergeCell ref="K81:L81"/>
  </mergeCells>
  <printOptions/>
  <pageMargins left="0.7" right="0.7" top="0.75" bottom="0.75" header="0.3" footer="0.3"/>
  <pageSetup fitToHeight="0" fitToWidth="1" horizontalDpi="600" verticalDpi="600" orientation="landscape" paperSize="9" scale="77" r:id="rId1"/>
  <rowBreaks count="5" manualBreakCount="5">
    <brk id="27" max="27" man="1"/>
    <brk id="53" max="27" man="1"/>
    <brk id="78" max="27" man="1"/>
    <brk id="103" max="27" man="1"/>
    <brk id="13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библиотека</cp:lastModifiedBy>
  <cp:lastPrinted>2023-07-13T05:31:21Z</cp:lastPrinted>
  <dcterms:created xsi:type="dcterms:W3CDTF">2017-06-07T09:01:22Z</dcterms:created>
  <dcterms:modified xsi:type="dcterms:W3CDTF">2001-12-31T23:01:14Z</dcterms:modified>
  <cp:category/>
  <cp:version/>
  <cp:contentType/>
  <cp:contentStatus/>
</cp:coreProperties>
</file>